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11.xml" ContentType="application/vnd.openxmlformats-officedocument.drawingml.chart+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P:\Políticas Normas e Procedimentos Aprovados\Em revisão - 1.21 - Procedimento elaboração RoPA\Revisão 01\"/>
    </mc:Choice>
  </mc:AlternateContent>
  <xr:revisionPtr revIDLastSave="0" documentId="13_ncr:1_{EF3E9BA8-5E9B-49B9-AF31-575F752DB3E0}" xr6:coauthVersionLast="47" xr6:coauthVersionMax="47" xr10:uidLastSave="{00000000-0000-0000-0000-000000000000}"/>
  <bookViews>
    <workbookView xWindow="-110" yWindow="-110" windowWidth="19420" windowHeight="10300" tabRatio="500" firstSheet="1" activeTab="1" xr2:uid="{00000000-000D-0000-FFFF-FFFF00000000}"/>
  </bookViews>
  <sheets>
    <sheet name="ATUALIZAÇÃO" sheetId="1" state="hidden" r:id="rId1"/>
    <sheet name="ROPA FCAV" sheetId="2" r:id="rId2"/>
    <sheet name="ATUALIZAÇÕES" sheetId="20" r:id="rId3"/>
    <sheet name="Status preenchimento e análise" sheetId="21" state="hidden" r:id="rId4"/>
    <sheet name="Listas suspensas" sheetId="22" state="hidden" r:id="rId5"/>
    <sheet name="Matriz Recomendações x Rótulos" sheetId="3" state="hidden" r:id="rId6"/>
    <sheet name="Recomendações" sheetId="4" state="hidden" r:id="rId7"/>
    <sheet name="Planilha2" sheetId="5" state="hidden" r:id="rId8"/>
    <sheet name="Planilha5" sheetId="6" state="hidden" r:id="rId9"/>
    <sheet name="Planilha1" sheetId="7" state="hidden" r:id="rId10"/>
    <sheet name="RISCOS POR ÁREA" sheetId="8" state="hidden" r:id="rId11"/>
    <sheet name="ROPA PECK" sheetId="9" state="hidden" r:id="rId12"/>
    <sheet name="GRÁFICOS" sheetId="10" state="hidden" r:id="rId13"/>
    <sheet name="TABELAS" sheetId="11" state="hidden" r:id="rId14"/>
    <sheet name="CÁLCULOS" sheetId="12" state="hidden" r:id="rId15"/>
    <sheet name="1.10 x 1.2 - Com Formulas" sheetId="13" state="hidden" r:id="rId16"/>
    <sheet name="1.10 x 1.2 - Sem Fórmulas" sheetId="14" state="hidden" r:id="rId17"/>
    <sheet name="1.11 x 1.2 - Com Fórmulas" sheetId="15" state="hidden" r:id="rId18"/>
    <sheet name="1.11 x 1.2 - Sem Fórmulas" sheetId="16" state="hidden" r:id="rId19"/>
    <sheet name="Texto IA 1.10" sheetId="17" state="hidden" r:id="rId20"/>
    <sheet name="Texto IA 1.11" sheetId="18" state="hidden" r:id="rId21"/>
  </sheets>
  <definedNames>
    <definedName name="_xlnm._FilterDatabase" localSheetId="15" hidden="1">'1.10 x 1.2 - Com Formulas'!$A$1:$O$178</definedName>
    <definedName name="_xlnm._FilterDatabase" localSheetId="16" hidden="1">'1.10 x 1.2 - Sem Fórmulas'!$A$1:$F$211</definedName>
    <definedName name="_xlnm._FilterDatabase" localSheetId="17" hidden="1">'1.11 x 1.2 - Com Fórmulas'!$A$1:$R$178</definedName>
    <definedName name="_xlnm._FilterDatabase" localSheetId="18" hidden="1">'1.11 x 1.2 - Sem Fórmulas'!$A$1:$E$178</definedName>
    <definedName name="_xlnm._FilterDatabase" localSheetId="5" hidden="1">'Matriz Recomendações x Rótulos'!$A$2:$FX$90</definedName>
    <definedName name="_xlnm._FilterDatabase" localSheetId="6" hidden="1">Recomendações!$A$1:$D$708</definedName>
    <definedName name="_xlnm._FilterDatabase" localSheetId="1" hidden="1">'ROPA FCAV'!$B$3:$BZ$6</definedName>
    <definedName name="_xlnm._FilterDatabase" localSheetId="19" hidden="1">'Texto IA 1.10'!$B$1:$F$25</definedName>
    <definedName name="_xlnm._FilterDatabase" localSheetId="20" hidden="1">'Texto IA 1.11'!$B$1:$D$23</definedName>
    <definedName name="art11ii" localSheetId="4">'Listas suspensas'!$A$15</definedName>
    <definedName name="art11iia" localSheetId="4">'Listas suspensas'!$A$16</definedName>
    <definedName name="art11iib" localSheetId="4">'Listas suspensas'!$A$17</definedName>
    <definedName name="art11iic" localSheetId="4">'Listas suspensas'!$A$18</definedName>
    <definedName name="art11iid" localSheetId="4">'Listas suspensas'!$A$19</definedName>
    <definedName name="art11iie" localSheetId="4">'Listas suspensas'!$A$20</definedName>
    <definedName name="art11iif.0" localSheetId="4">'Listas suspensas'!$A$21</definedName>
    <definedName name="art11iig" localSheetId="4">'Listas suspensas'!$A$22</definedName>
    <definedName name="art7ii" localSheetId="4">'Listas suspensas'!$A$3</definedName>
    <definedName name="art7iii" localSheetId="4">'Listas suspensas'!$A$4</definedName>
    <definedName name="art7iv" localSheetId="4">'Listas suspensas'!$A$5</definedName>
    <definedName name="art7ix" localSheetId="4">'Listas suspensas'!$A$10</definedName>
    <definedName name="art7v" localSheetId="4">'Listas suspensas'!$A$6</definedName>
    <definedName name="art7vi" localSheetId="4">'Listas suspensas'!$A$7</definedName>
    <definedName name="art7vii" localSheetId="4">'Listas suspensas'!$A$8</definedName>
    <definedName name="art7viii.0" localSheetId="4">'Listas suspensas'!$A$9</definedName>
    <definedName name="art7x" localSheetId="4">'Listas suspensas'!$A$11</definedName>
    <definedName name="ropa_consolidado">'ROPA FCAV'!$C$4:$BZ$6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 i="10" l="1"/>
  <c r="E4" i="10"/>
  <c r="E3" i="10"/>
  <c r="AS2" i="2"/>
  <c r="BE2" i="2"/>
  <c r="R2" i="2"/>
  <c r="CB21" i="2"/>
  <c r="CB20" i="2"/>
  <c r="CB19" i="2"/>
  <c r="CB18" i="2"/>
  <c r="CB17" i="2"/>
  <c r="CB16" i="2"/>
  <c r="CB15" i="2"/>
  <c r="CB14" i="2"/>
  <c r="CB13" i="2"/>
  <c r="CB12" i="2"/>
  <c r="CB11" i="2"/>
  <c r="CB10" i="2"/>
  <c r="CB9" i="2"/>
  <c r="CB8" i="2"/>
  <c r="CB7" i="2"/>
  <c r="CB3" i="2"/>
  <c r="D178" i="15" l="1"/>
  <c r="E178" i="15" s="1"/>
  <c r="C178" i="15"/>
  <c r="G178" i="15" s="1"/>
  <c r="D177" i="15"/>
  <c r="E177" i="15" s="1"/>
  <c r="C177" i="15"/>
  <c r="F177" i="15" s="1"/>
  <c r="E176" i="15"/>
  <c r="D176" i="15"/>
  <c r="C176" i="15"/>
  <c r="G176" i="15" s="1"/>
  <c r="G175" i="15"/>
  <c r="E175" i="15"/>
  <c r="F175" i="15" s="1"/>
  <c r="D175" i="15"/>
  <c r="C175" i="15"/>
  <c r="G174" i="15"/>
  <c r="D174" i="15"/>
  <c r="E174" i="15" s="1"/>
  <c r="F174" i="15" s="1"/>
  <c r="C174" i="15"/>
  <c r="D173" i="15"/>
  <c r="E173" i="15" s="1"/>
  <c r="C173" i="15"/>
  <c r="D172" i="15"/>
  <c r="C172" i="15"/>
  <c r="G171" i="15"/>
  <c r="E171" i="15"/>
  <c r="F171" i="15" s="1"/>
  <c r="D171" i="15"/>
  <c r="C171" i="15"/>
  <c r="G170" i="15"/>
  <c r="F170" i="15"/>
  <c r="D170" i="15"/>
  <c r="E170" i="15" s="1"/>
  <c r="C170" i="15"/>
  <c r="D169" i="15"/>
  <c r="C169" i="15"/>
  <c r="E168" i="15"/>
  <c r="F168" i="15" s="1"/>
  <c r="D168" i="15"/>
  <c r="C168" i="15"/>
  <c r="G168" i="15" s="1"/>
  <c r="G167" i="15"/>
  <c r="E167" i="15"/>
  <c r="F167" i="15" s="1"/>
  <c r="D167" i="15"/>
  <c r="C167" i="15"/>
  <c r="G166" i="15"/>
  <c r="D166" i="15"/>
  <c r="E166" i="15" s="1"/>
  <c r="F166" i="15" s="1"/>
  <c r="C166" i="15"/>
  <c r="D165" i="15"/>
  <c r="C165" i="15"/>
  <c r="D164" i="15"/>
  <c r="E164" i="15" s="1"/>
  <c r="C164" i="15"/>
  <c r="G164" i="15" s="1"/>
  <c r="G163" i="15"/>
  <c r="D163" i="15"/>
  <c r="E163" i="15" s="1"/>
  <c r="F163" i="15" s="1"/>
  <c r="C163" i="15"/>
  <c r="D162" i="15"/>
  <c r="C162" i="15"/>
  <c r="D161" i="15"/>
  <c r="E161" i="15" s="1"/>
  <c r="C161" i="15"/>
  <c r="G161" i="15" s="1"/>
  <c r="D160" i="15"/>
  <c r="C160" i="15"/>
  <c r="G159" i="15"/>
  <c r="D159" i="15"/>
  <c r="E159" i="15" s="1"/>
  <c r="C159" i="15"/>
  <c r="G158" i="15"/>
  <c r="E158" i="15"/>
  <c r="D158" i="15"/>
  <c r="C158" i="15"/>
  <c r="D157" i="15"/>
  <c r="E157" i="15" s="1"/>
  <c r="C157" i="15"/>
  <c r="D156" i="15"/>
  <c r="C156" i="15"/>
  <c r="G155" i="15"/>
  <c r="F155" i="15"/>
  <c r="E155" i="15"/>
  <c r="D155" i="15"/>
  <c r="C155" i="15"/>
  <c r="G154" i="15"/>
  <c r="D154" i="15"/>
  <c r="E154" i="15" s="1"/>
  <c r="C154" i="15"/>
  <c r="D153" i="15"/>
  <c r="C153" i="15"/>
  <c r="G152" i="15"/>
  <c r="D152" i="15"/>
  <c r="E152" i="15" s="1"/>
  <c r="C152" i="15"/>
  <c r="G151" i="15"/>
  <c r="D151" i="15"/>
  <c r="E151" i="15" s="1"/>
  <c r="F151" i="15" s="1"/>
  <c r="C151" i="15"/>
  <c r="D150" i="15"/>
  <c r="E150" i="15" s="1"/>
  <c r="C150" i="15"/>
  <c r="G149" i="15"/>
  <c r="D149" i="15"/>
  <c r="E149" i="15" s="1"/>
  <c r="F149" i="15" s="1"/>
  <c r="C149" i="15"/>
  <c r="G148" i="15"/>
  <c r="E148" i="15"/>
  <c r="D148" i="15"/>
  <c r="C148" i="15"/>
  <c r="D147" i="15"/>
  <c r="E147" i="15" s="1"/>
  <c r="C147" i="15"/>
  <c r="G147" i="15" s="1"/>
  <c r="D146" i="15"/>
  <c r="E146" i="15" s="1"/>
  <c r="C146" i="15"/>
  <c r="G145" i="15"/>
  <c r="F145" i="15"/>
  <c r="E145" i="15"/>
  <c r="D145" i="15"/>
  <c r="C145" i="15"/>
  <c r="D144" i="15"/>
  <c r="E144" i="15" s="1"/>
  <c r="C144" i="15"/>
  <c r="D143" i="15"/>
  <c r="E143" i="15" s="1"/>
  <c r="C143" i="15"/>
  <c r="G142" i="15"/>
  <c r="E142" i="15"/>
  <c r="D142" i="15"/>
  <c r="C142" i="15"/>
  <c r="D141" i="15"/>
  <c r="E141" i="15" s="1"/>
  <c r="C141" i="15"/>
  <c r="D140" i="15"/>
  <c r="C140" i="15"/>
  <c r="G139" i="15"/>
  <c r="F139" i="15"/>
  <c r="E139" i="15"/>
  <c r="D139" i="15"/>
  <c r="C139" i="15"/>
  <c r="G138" i="15"/>
  <c r="D138" i="15"/>
  <c r="C138" i="15"/>
  <c r="D137" i="15"/>
  <c r="E137" i="15" s="1"/>
  <c r="C137" i="15"/>
  <c r="G136" i="15"/>
  <c r="I136" i="15" s="1"/>
  <c r="D136" i="15"/>
  <c r="E136" i="15" s="1"/>
  <c r="F136" i="15" s="1"/>
  <c r="C136" i="15"/>
  <c r="G135" i="15"/>
  <c r="E135" i="15"/>
  <c r="F135" i="15" s="1"/>
  <c r="D135" i="15"/>
  <c r="C135" i="15"/>
  <c r="E134" i="15"/>
  <c r="D134" i="15"/>
  <c r="C134" i="15"/>
  <c r="D133" i="15"/>
  <c r="C133" i="15"/>
  <c r="J132" i="15"/>
  <c r="K132" i="15" s="1"/>
  <c r="H132" i="15"/>
  <c r="G132" i="15"/>
  <c r="I132" i="15" s="1"/>
  <c r="D132" i="15"/>
  <c r="E132" i="15" s="1"/>
  <c r="F132" i="15" s="1"/>
  <c r="C132" i="15"/>
  <c r="G131" i="15"/>
  <c r="E131" i="15"/>
  <c r="F131" i="15" s="1"/>
  <c r="D131" i="15"/>
  <c r="C131" i="15"/>
  <c r="D130" i="15"/>
  <c r="E130" i="15" s="1"/>
  <c r="C130" i="15"/>
  <c r="D129" i="15"/>
  <c r="C129" i="15"/>
  <c r="H128" i="15"/>
  <c r="G128" i="15"/>
  <c r="I128" i="15" s="1"/>
  <c r="F128" i="15"/>
  <c r="D128" i="15"/>
  <c r="E128" i="15" s="1"/>
  <c r="C128" i="15"/>
  <c r="H127" i="15"/>
  <c r="G127" i="15"/>
  <c r="I127" i="15" s="1"/>
  <c r="M127" i="15" s="1"/>
  <c r="E127" i="15"/>
  <c r="F127" i="15" s="1"/>
  <c r="D127" i="15"/>
  <c r="C127" i="15"/>
  <c r="D126" i="15"/>
  <c r="E126" i="15" s="1"/>
  <c r="F126" i="15" s="1"/>
  <c r="C126" i="15"/>
  <c r="G126" i="15" s="1"/>
  <c r="I126" i="15" s="1"/>
  <c r="D125" i="15"/>
  <c r="C125" i="15"/>
  <c r="G124" i="15"/>
  <c r="F124" i="15"/>
  <c r="D124" i="15"/>
  <c r="E124" i="15" s="1"/>
  <c r="C124" i="15"/>
  <c r="G123" i="15"/>
  <c r="I123" i="15" s="1"/>
  <c r="D123" i="15"/>
  <c r="E123" i="15" s="1"/>
  <c r="F123" i="15" s="1"/>
  <c r="C123" i="15"/>
  <c r="D122" i="15"/>
  <c r="H122" i="15" s="1"/>
  <c r="C122" i="15"/>
  <c r="G122" i="15" s="1"/>
  <c r="I122" i="15" s="1"/>
  <c r="E121" i="15"/>
  <c r="D121" i="15"/>
  <c r="C121" i="15"/>
  <c r="D120" i="15"/>
  <c r="C120" i="15"/>
  <c r="E119" i="15"/>
  <c r="D119" i="15"/>
  <c r="C119" i="15"/>
  <c r="D118" i="15"/>
  <c r="C118" i="15"/>
  <c r="E117" i="15"/>
  <c r="D117" i="15"/>
  <c r="C117" i="15"/>
  <c r="D116" i="15"/>
  <c r="E116" i="15" s="1"/>
  <c r="C116" i="15"/>
  <c r="E115" i="15"/>
  <c r="D115" i="15"/>
  <c r="C115" i="15"/>
  <c r="D114" i="15"/>
  <c r="E114" i="15" s="1"/>
  <c r="C114" i="15"/>
  <c r="E113" i="15"/>
  <c r="D113" i="15"/>
  <c r="C113" i="15"/>
  <c r="D112" i="15"/>
  <c r="E112" i="15" s="1"/>
  <c r="C112" i="15"/>
  <c r="G111" i="15"/>
  <c r="D111" i="15"/>
  <c r="E111" i="15" s="1"/>
  <c r="F111" i="15" s="1"/>
  <c r="C111" i="15"/>
  <c r="G110" i="15"/>
  <c r="E110" i="15"/>
  <c r="D110" i="15"/>
  <c r="C110" i="15"/>
  <c r="E109" i="15"/>
  <c r="F109" i="15" s="1"/>
  <c r="D109" i="15"/>
  <c r="C109" i="15"/>
  <c r="G109" i="15" s="1"/>
  <c r="D108" i="15"/>
  <c r="E108" i="15" s="1"/>
  <c r="C108" i="15"/>
  <c r="G107" i="15"/>
  <c r="D107" i="15"/>
  <c r="C107" i="15"/>
  <c r="H106" i="15"/>
  <c r="G106" i="15"/>
  <c r="I106" i="15" s="1"/>
  <c r="D106" i="15"/>
  <c r="C106" i="15"/>
  <c r="J105" i="15"/>
  <c r="K105" i="15" s="1"/>
  <c r="H105" i="15"/>
  <c r="G105" i="15"/>
  <c r="I105" i="15" s="1"/>
  <c r="D105" i="15"/>
  <c r="C105" i="15"/>
  <c r="D104" i="15"/>
  <c r="E104" i="15" s="1"/>
  <c r="C104" i="15"/>
  <c r="D103" i="15"/>
  <c r="C103" i="15"/>
  <c r="G102" i="15"/>
  <c r="D102" i="15"/>
  <c r="E102" i="15" s="1"/>
  <c r="C102" i="15"/>
  <c r="H101" i="15"/>
  <c r="G101" i="15"/>
  <c r="I101" i="15" s="1"/>
  <c r="D101" i="15"/>
  <c r="E101" i="15" s="1"/>
  <c r="C101" i="15"/>
  <c r="D100" i="15"/>
  <c r="E100" i="15" s="1"/>
  <c r="C100" i="15"/>
  <c r="D99" i="15"/>
  <c r="C99" i="15"/>
  <c r="G98" i="15"/>
  <c r="D98" i="15"/>
  <c r="E98" i="15" s="1"/>
  <c r="C98" i="15"/>
  <c r="H97" i="15"/>
  <c r="G97" i="15"/>
  <c r="I97" i="15" s="1"/>
  <c r="D97" i="15"/>
  <c r="E97" i="15" s="1"/>
  <c r="C97" i="15"/>
  <c r="D96" i="15"/>
  <c r="E96" i="15" s="1"/>
  <c r="C96" i="15"/>
  <c r="D95" i="15"/>
  <c r="E95" i="15" s="1"/>
  <c r="C95" i="15"/>
  <c r="D94" i="15"/>
  <c r="E94" i="15" s="1"/>
  <c r="C94" i="15"/>
  <c r="H93" i="15"/>
  <c r="G93" i="15"/>
  <c r="I93" i="15" s="1"/>
  <c r="D93" i="15"/>
  <c r="E93" i="15" s="1"/>
  <c r="C93" i="15"/>
  <c r="D92" i="15"/>
  <c r="E92" i="15" s="1"/>
  <c r="C92" i="15"/>
  <c r="G91" i="15"/>
  <c r="D91" i="15"/>
  <c r="C91" i="15"/>
  <c r="H90" i="15"/>
  <c r="G90" i="15"/>
  <c r="I90" i="15" s="1"/>
  <c r="D90" i="15"/>
  <c r="E90" i="15" s="1"/>
  <c r="C90" i="15"/>
  <c r="G89" i="15"/>
  <c r="E89" i="15"/>
  <c r="D89" i="15"/>
  <c r="C89" i="15"/>
  <c r="H88" i="15"/>
  <c r="G88" i="15"/>
  <c r="I88" i="15" s="1"/>
  <c r="D88" i="15"/>
  <c r="E88" i="15" s="1"/>
  <c r="C88" i="15"/>
  <c r="D87" i="15"/>
  <c r="E87" i="15" s="1"/>
  <c r="C87" i="15"/>
  <c r="G86" i="15"/>
  <c r="D86" i="15"/>
  <c r="E86" i="15" s="1"/>
  <c r="C86" i="15"/>
  <c r="D85" i="15"/>
  <c r="C85" i="15"/>
  <c r="I84" i="15"/>
  <c r="M84" i="15" s="1"/>
  <c r="G84" i="15"/>
  <c r="H84" i="15" s="1"/>
  <c r="D84" i="15"/>
  <c r="E84" i="15" s="1"/>
  <c r="C84" i="15"/>
  <c r="G83" i="15"/>
  <c r="D83" i="15"/>
  <c r="E83" i="15" s="1"/>
  <c r="C83" i="15"/>
  <c r="D82" i="15"/>
  <c r="C82" i="15"/>
  <c r="D81" i="15"/>
  <c r="E81" i="15" s="1"/>
  <c r="C81" i="15"/>
  <c r="I80" i="15"/>
  <c r="M80" i="15" s="1"/>
  <c r="G80" i="15"/>
  <c r="H80" i="15" s="1"/>
  <c r="D80" i="15"/>
  <c r="E80" i="15" s="1"/>
  <c r="C80" i="15"/>
  <c r="G79" i="15"/>
  <c r="D79" i="15"/>
  <c r="E79" i="15" s="1"/>
  <c r="C79" i="15"/>
  <c r="D78" i="15"/>
  <c r="C78" i="15"/>
  <c r="D77" i="15"/>
  <c r="E77" i="15" s="1"/>
  <c r="C77" i="15"/>
  <c r="I76" i="15"/>
  <c r="M76" i="15" s="1"/>
  <c r="G76" i="15"/>
  <c r="H76" i="15" s="1"/>
  <c r="D76" i="15"/>
  <c r="E76" i="15" s="1"/>
  <c r="C76" i="15"/>
  <c r="G75" i="15"/>
  <c r="D75" i="15"/>
  <c r="E75" i="15" s="1"/>
  <c r="C75" i="15"/>
  <c r="D74" i="15"/>
  <c r="C74" i="15"/>
  <c r="D73" i="15"/>
  <c r="E73" i="15" s="1"/>
  <c r="C73" i="15"/>
  <c r="I72" i="15"/>
  <c r="M72" i="15" s="1"/>
  <c r="G72" i="15"/>
  <c r="H72" i="15" s="1"/>
  <c r="D72" i="15"/>
  <c r="E72" i="15" s="1"/>
  <c r="C72" i="15"/>
  <c r="G71" i="15"/>
  <c r="D71" i="15"/>
  <c r="E71" i="15" s="1"/>
  <c r="C71" i="15"/>
  <c r="D70" i="15"/>
  <c r="C70" i="15"/>
  <c r="D69" i="15"/>
  <c r="E69" i="15" s="1"/>
  <c r="C69" i="15"/>
  <c r="I68" i="15"/>
  <c r="M68" i="15" s="1"/>
  <c r="G68" i="15"/>
  <c r="H68" i="15" s="1"/>
  <c r="D68" i="15"/>
  <c r="E68" i="15" s="1"/>
  <c r="C68" i="15"/>
  <c r="G67" i="15"/>
  <c r="D67" i="15"/>
  <c r="E67" i="15" s="1"/>
  <c r="C67" i="15"/>
  <c r="D66" i="15"/>
  <c r="C66" i="15"/>
  <c r="D65" i="15"/>
  <c r="E65" i="15" s="1"/>
  <c r="C65" i="15"/>
  <c r="I64" i="15"/>
  <c r="M64" i="15" s="1"/>
  <c r="G64" i="15"/>
  <c r="H64" i="15" s="1"/>
  <c r="D64" i="15"/>
  <c r="E64" i="15" s="1"/>
  <c r="C64" i="15"/>
  <c r="G63" i="15"/>
  <c r="D63" i="15"/>
  <c r="E63" i="15" s="1"/>
  <c r="C63" i="15"/>
  <c r="I62" i="15"/>
  <c r="G62" i="15"/>
  <c r="H62" i="15" s="1"/>
  <c r="F62" i="15"/>
  <c r="E62" i="15"/>
  <c r="D62" i="15"/>
  <c r="C62" i="15"/>
  <c r="H61" i="15"/>
  <c r="G61" i="15"/>
  <c r="I61" i="15" s="1"/>
  <c r="D61" i="15"/>
  <c r="E61" i="15" s="1"/>
  <c r="C61" i="15"/>
  <c r="I60" i="15"/>
  <c r="H60" i="15"/>
  <c r="F60" i="15"/>
  <c r="E60" i="15"/>
  <c r="D60" i="15"/>
  <c r="C60" i="15"/>
  <c r="G60" i="15" s="1"/>
  <c r="D59" i="15"/>
  <c r="C59" i="15"/>
  <c r="I58" i="15"/>
  <c r="G58" i="15"/>
  <c r="D58" i="15"/>
  <c r="E58" i="15" s="1"/>
  <c r="F58" i="15" s="1"/>
  <c r="C58" i="15"/>
  <c r="G57" i="15"/>
  <c r="I57" i="15" s="1"/>
  <c r="D57" i="15"/>
  <c r="E57" i="15" s="1"/>
  <c r="C57" i="15"/>
  <c r="I56" i="15"/>
  <c r="H56" i="15"/>
  <c r="F56" i="15"/>
  <c r="E56" i="15"/>
  <c r="D56" i="15"/>
  <c r="C56" i="15"/>
  <c r="G56" i="15" s="1"/>
  <c r="G55" i="15"/>
  <c r="I55" i="15" s="1"/>
  <c r="D55" i="15"/>
  <c r="E55" i="15" s="1"/>
  <c r="C55" i="15"/>
  <c r="G54" i="15"/>
  <c r="I54" i="15" s="1"/>
  <c r="E54" i="15"/>
  <c r="D54" i="15"/>
  <c r="C54" i="15"/>
  <c r="D53" i="15"/>
  <c r="C53" i="15"/>
  <c r="G52" i="15"/>
  <c r="E52" i="15"/>
  <c r="D52" i="15"/>
  <c r="C52" i="15"/>
  <c r="D51" i="15"/>
  <c r="E51" i="15" s="1"/>
  <c r="C51" i="15"/>
  <c r="G50" i="15"/>
  <c r="E50" i="15"/>
  <c r="D50" i="15"/>
  <c r="C50" i="15"/>
  <c r="D49" i="15"/>
  <c r="E49" i="15" s="1"/>
  <c r="C49" i="15"/>
  <c r="G48" i="15"/>
  <c r="E48" i="15"/>
  <c r="D48" i="15"/>
  <c r="C48" i="15"/>
  <c r="G47" i="15"/>
  <c r="D47" i="15"/>
  <c r="E47" i="15" s="1"/>
  <c r="C47" i="15"/>
  <c r="D46" i="15"/>
  <c r="E46" i="15" s="1"/>
  <c r="C46" i="15"/>
  <c r="K45" i="15"/>
  <c r="J45" i="15"/>
  <c r="I45" i="15"/>
  <c r="H45" i="15"/>
  <c r="G45" i="15"/>
  <c r="D45" i="15"/>
  <c r="E45" i="15" s="1"/>
  <c r="C45" i="15"/>
  <c r="I44" i="15"/>
  <c r="G44" i="15"/>
  <c r="E44" i="15"/>
  <c r="D44" i="15"/>
  <c r="H44" i="15" s="1"/>
  <c r="C44" i="15"/>
  <c r="K43" i="15"/>
  <c r="I43" i="15"/>
  <c r="G43" i="15"/>
  <c r="H43" i="15" s="1"/>
  <c r="J43" i="15" s="1"/>
  <c r="E43" i="15"/>
  <c r="D43" i="15"/>
  <c r="C43" i="15"/>
  <c r="D42" i="15"/>
  <c r="C42" i="15"/>
  <c r="G41" i="15"/>
  <c r="H41" i="15" s="1"/>
  <c r="E41" i="15"/>
  <c r="D41" i="15"/>
  <c r="C41" i="15"/>
  <c r="D40" i="15"/>
  <c r="C40" i="15"/>
  <c r="I39" i="15"/>
  <c r="G39" i="15"/>
  <c r="H39" i="15" s="1"/>
  <c r="E39" i="15"/>
  <c r="D39" i="15"/>
  <c r="C39" i="15"/>
  <c r="D38" i="15"/>
  <c r="C38" i="15"/>
  <c r="G37" i="15"/>
  <c r="D37" i="15"/>
  <c r="E37" i="15" s="1"/>
  <c r="C37" i="15"/>
  <c r="D36" i="15"/>
  <c r="E36" i="15" s="1"/>
  <c r="C36" i="15"/>
  <c r="I35" i="15"/>
  <c r="G35" i="15"/>
  <c r="H35" i="15" s="1"/>
  <c r="D35" i="15"/>
  <c r="E35" i="15" s="1"/>
  <c r="C35" i="15"/>
  <c r="D34" i="15"/>
  <c r="C34" i="15"/>
  <c r="G33" i="15"/>
  <c r="H33" i="15" s="1"/>
  <c r="D33" i="15"/>
  <c r="E33" i="15" s="1"/>
  <c r="C33" i="15"/>
  <c r="D32" i="15"/>
  <c r="E32" i="15" s="1"/>
  <c r="C32" i="15"/>
  <c r="G31" i="15"/>
  <c r="D31" i="15"/>
  <c r="E31" i="15" s="1"/>
  <c r="C31" i="15"/>
  <c r="D30" i="15"/>
  <c r="C30" i="15"/>
  <c r="G29" i="15"/>
  <c r="D29" i="15"/>
  <c r="E29" i="15" s="1"/>
  <c r="C29" i="15"/>
  <c r="D28" i="15"/>
  <c r="C28" i="15"/>
  <c r="I27" i="15"/>
  <c r="G27" i="15"/>
  <c r="D27" i="15"/>
  <c r="E27" i="15" s="1"/>
  <c r="C27" i="15"/>
  <c r="D26" i="15"/>
  <c r="C26" i="15"/>
  <c r="G25" i="15"/>
  <c r="D25" i="15"/>
  <c r="E25" i="15" s="1"/>
  <c r="C25" i="15"/>
  <c r="D24" i="15"/>
  <c r="E24" i="15" s="1"/>
  <c r="C24" i="15"/>
  <c r="J23" i="15"/>
  <c r="G23" i="15"/>
  <c r="H23" i="15" s="1"/>
  <c r="D23" i="15"/>
  <c r="E23" i="15" s="1"/>
  <c r="C23" i="15"/>
  <c r="D22" i="15"/>
  <c r="C22" i="15"/>
  <c r="G21" i="15"/>
  <c r="D21" i="15"/>
  <c r="E21" i="15" s="1"/>
  <c r="C21" i="15"/>
  <c r="D20" i="15"/>
  <c r="C20" i="15"/>
  <c r="J19" i="15"/>
  <c r="G19" i="15"/>
  <c r="H19" i="15" s="1"/>
  <c r="D19" i="15"/>
  <c r="E19" i="15" s="1"/>
  <c r="C19" i="15"/>
  <c r="D18" i="15"/>
  <c r="C18" i="15"/>
  <c r="I17" i="15"/>
  <c r="G17" i="15"/>
  <c r="D17" i="15"/>
  <c r="E17" i="15" s="1"/>
  <c r="C17" i="15"/>
  <c r="D16" i="15"/>
  <c r="E16" i="15" s="1"/>
  <c r="C16" i="15"/>
  <c r="G15" i="15"/>
  <c r="D15" i="15"/>
  <c r="E15" i="15" s="1"/>
  <c r="C15" i="15"/>
  <c r="D14" i="15"/>
  <c r="C14" i="15"/>
  <c r="I13" i="15"/>
  <c r="G13" i="15"/>
  <c r="D13" i="15"/>
  <c r="E13" i="15" s="1"/>
  <c r="C13" i="15"/>
  <c r="D12" i="15"/>
  <c r="E12" i="15" s="1"/>
  <c r="C12" i="15"/>
  <c r="G11" i="15"/>
  <c r="D11" i="15"/>
  <c r="E11" i="15" s="1"/>
  <c r="C11" i="15"/>
  <c r="D10" i="15"/>
  <c r="C10" i="15"/>
  <c r="I9" i="15"/>
  <c r="G9" i="15"/>
  <c r="D9" i="15"/>
  <c r="E9" i="15" s="1"/>
  <c r="C9" i="15"/>
  <c r="D8" i="15"/>
  <c r="E8" i="15" s="1"/>
  <c r="C8" i="15"/>
  <c r="J7" i="15"/>
  <c r="G7" i="15"/>
  <c r="H7" i="15" s="1"/>
  <c r="D7" i="15"/>
  <c r="E7" i="15" s="1"/>
  <c r="C7" i="15"/>
  <c r="D6" i="15"/>
  <c r="C6" i="15"/>
  <c r="G5" i="15"/>
  <c r="D5" i="15"/>
  <c r="E5" i="15" s="1"/>
  <c r="C5" i="15"/>
  <c r="D4" i="15"/>
  <c r="C4" i="15"/>
  <c r="J3" i="15"/>
  <c r="G3" i="15"/>
  <c r="H3" i="15" s="1"/>
  <c r="D3" i="15"/>
  <c r="E3" i="15" s="1"/>
  <c r="C3" i="15"/>
  <c r="D2" i="15"/>
  <c r="C2" i="15"/>
  <c r="D178" i="13"/>
  <c r="E178" i="13" s="1"/>
  <c r="G178" i="13" s="1"/>
  <c r="C178" i="13"/>
  <c r="C177" i="13"/>
  <c r="D177" i="13" s="1"/>
  <c r="K176" i="13"/>
  <c r="F176" i="13"/>
  <c r="E176" i="13"/>
  <c r="G176" i="13" s="1"/>
  <c r="H176" i="13" s="1"/>
  <c r="D176" i="13"/>
  <c r="C176" i="13"/>
  <c r="C175" i="13"/>
  <c r="D175" i="13" s="1"/>
  <c r="C174" i="13"/>
  <c r="D173" i="13"/>
  <c r="C173" i="13"/>
  <c r="E172" i="13"/>
  <c r="F172" i="13" s="1"/>
  <c r="D172" i="13"/>
  <c r="C172" i="13"/>
  <c r="F171" i="13"/>
  <c r="C171" i="13"/>
  <c r="D171" i="13" s="1"/>
  <c r="E171" i="13" s="1"/>
  <c r="D170" i="13"/>
  <c r="C170" i="13"/>
  <c r="C169" i="13"/>
  <c r="G168" i="13"/>
  <c r="H168" i="13" s="1"/>
  <c r="K168" i="13" s="1"/>
  <c r="F168" i="13"/>
  <c r="E168" i="13"/>
  <c r="D168" i="13"/>
  <c r="C168" i="13"/>
  <c r="C167" i="13"/>
  <c r="D167" i="13" s="1"/>
  <c r="D166" i="13"/>
  <c r="C166" i="13"/>
  <c r="G165" i="13"/>
  <c r="C165" i="13"/>
  <c r="D165" i="13" s="1"/>
  <c r="E165" i="13" s="1"/>
  <c r="K164" i="13"/>
  <c r="G164" i="13"/>
  <c r="H164" i="13" s="1"/>
  <c r="C164" i="13"/>
  <c r="D164" i="13" s="1"/>
  <c r="E164" i="13" s="1"/>
  <c r="C163" i="13"/>
  <c r="C162" i="13"/>
  <c r="C161" i="13"/>
  <c r="G160" i="13"/>
  <c r="C160" i="13"/>
  <c r="D160" i="13" s="1"/>
  <c r="E160" i="13" s="1"/>
  <c r="C159" i="13"/>
  <c r="C158" i="13"/>
  <c r="C157" i="13"/>
  <c r="G156" i="13"/>
  <c r="C156" i="13"/>
  <c r="D156" i="13" s="1"/>
  <c r="E156" i="13" s="1"/>
  <c r="C155" i="13"/>
  <c r="C154" i="13"/>
  <c r="C153" i="13"/>
  <c r="C152" i="13"/>
  <c r="C151" i="13"/>
  <c r="G150" i="13"/>
  <c r="E150" i="13"/>
  <c r="C150" i="13"/>
  <c r="D150" i="13" s="1"/>
  <c r="C149" i="13"/>
  <c r="K148" i="13"/>
  <c r="G148" i="13"/>
  <c r="H148" i="13" s="1"/>
  <c r="E148" i="13"/>
  <c r="F148" i="13" s="1"/>
  <c r="C148" i="13"/>
  <c r="D148" i="13" s="1"/>
  <c r="C147" i="13"/>
  <c r="C146" i="13"/>
  <c r="C145" i="13"/>
  <c r="D145" i="13" s="1"/>
  <c r="D144" i="13"/>
  <c r="E144" i="13" s="1"/>
  <c r="F144" i="13" s="1"/>
  <c r="C144" i="13"/>
  <c r="D143" i="13"/>
  <c r="E143" i="13" s="1"/>
  <c r="F143" i="13" s="1"/>
  <c r="C143" i="13"/>
  <c r="D142" i="13"/>
  <c r="E142" i="13" s="1"/>
  <c r="F142" i="13" s="1"/>
  <c r="C142" i="13"/>
  <c r="C141" i="13"/>
  <c r="G140" i="13"/>
  <c r="H140" i="13" s="1"/>
  <c r="K140" i="13" s="1"/>
  <c r="F140" i="13"/>
  <c r="D140" i="13"/>
  <c r="E140" i="13" s="1"/>
  <c r="C140" i="13"/>
  <c r="C139" i="13"/>
  <c r="D138" i="13"/>
  <c r="C138" i="13"/>
  <c r="D137" i="13"/>
  <c r="E137" i="13" s="1"/>
  <c r="C137" i="13"/>
  <c r="K136" i="13"/>
  <c r="G136" i="13"/>
  <c r="H136" i="13" s="1"/>
  <c r="F136" i="13"/>
  <c r="D136" i="13"/>
  <c r="E136" i="13" s="1"/>
  <c r="C136" i="13"/>
  <c r="C135" i="13"/>
  <c r="D134" i="13"/>
  <c r="C134" i="13"/>
  <c r="D133" i="13"/>
  <c r="C133" i="13"/>
  <c r="F132" i="13"/>
  <c r="D132" i="13"/>
  <c r="E132" i="13" s="1"/>
  <c r="C132" i="13"/>
  <c r="C131" i="13"/>
  <c r="D130" i="13"/>
  <c r="C130" i="13"/>
  <c r="G129" i="13"/>
  <c r="F129" i="13"/>
  <c r="C129" i="13"/>
  <c r="D129" i="13" s="1"/>
  <c r="E129" i="13" s="1"/>
  <c r="C128" i="13"/>
  <c r="D127" i="13"/>
  <c r="C127" i="13"/>
  <c r="G126" i="13"/>
  <c r="F126" i="13"/>
  <c r="D126" i="13"/>
  <c r="E126" i="13" s="1"/>
  <c r="C126" i="13"/>
  <c r="C125" i="13"/>
  <c r="C124" i="13"/>
  <c r="C123" i="13"/>
  <c r="D123" i="13" s="1"/>
  <c r="D122" i="13"/>
  <c r="C122" i="13"/>
  <c r="K121" i="13"/>
  <c r="H121" i="13"/>
  <c r="G121" i="13"/>
  <c r="F121" i="13"/>
  <c r="C121" i="13"/>
  <c r="D121" i="13" s="1"/>
  <c r="E121" i="13" s="1"/>
  <c r="D120" i="13"/>
  <c r="E120" i="13" s="1"/>
  <c r="G120" i="13" s="1"/>
  <c r="C120" i="13"/>
  <c r="C119" i="13"/>
  <c r="D119" i="13" s="1"/>
  <c r="E119" i="13" s="1"/>
  <c r="C118" i="13"/>
  <c r="C117" i="13"/>
  <c r="D117" i="13" s="1"/>
  <c r="E117" i="13" s="1"/>
  <c r="G117" i="13" s="1"/>
  <c r="C116" i="13"/>
  <c r="D116" i="13" s="1"/>
  <c r="C115" i="13"/>
  <c r="D115" i="13" s="1"/>
  <c r="C114" i="13"/>
  <c r="C113" i="13"/>
  <c r="D113" i="13" s="1"/>
  <c r="F112" i="13"/>
  <c r="E112" i="13"/>
  <c r="G112" i="13" s="1"/>
  <c r="C112" i="13"/>
  <c r="D112" i="13" s="1"/>
  <c r="C111" i="13"/>
  <c r="D111" i="13" s="1"/>
  <c r="G110" i="13"/>
  <c r="E110" i="13"/>
  <c r="C110" i="13"/>
  <c r="D110" i="13" s="1"/>
  <c r="C109" i="13"/>
  <c r="G108" i="13"/>
  <c r="H108" i="13" s="1"/>
  <c r="E108" i="13"/>
  <c r="F108" i="13" s="1"/>
  <c r="C108" i="13"/>
  <c r="D108" i="13" s="1"/>
  <c r="G107" i="13"/>
  <c r="C107" i="13"/>
  <c r="D107" i="13" s="1"/>
  <c r="E107" i="13" s="1"/>
  <c r="F107" i="13" s="1"/>
  <c r="C106" i="13"/>
  <c r="C105" i="13"/>
  <c r="D105" i="13" s="1"/>
  <c r="E104" i="13"/>
  <c r="G104" i="13" s="1"/>
  <c r="C104" i="13"/>
  <c r="D104" i="13" s="1"/>
  <c r="C103" i="13"/>
  <c r="D103" i="13" s="1"/>
  <c r="E102" i="13"/>
  <c r="G102" i="13" s="1"/>
  <c r="C102" i="13"/>
  <c r="D102" i="13" s="1"/>
  <c r="C101" i="13"/>
  <c r="G100" i="13"/>
  <c r="E100" i="13"/>
  <c r="F100" i="13" s="1"/>
  <c r="C100" i="13"/>
  <c r="D100" i="13" s="1"/>
  <c r="G99" i="13"/>
  <c r="C99" i="13"/>
  <c r="D99" i="13" s="1"/>
  <c r="E99" i="13" s="1"/>
  <c r="C98" i="13"/>
  <c r="C97" i="13"/>
  <c r="D97" i="13" s="1"/>
  <c r="E96" i="13"/>
  <c r="C96" i="13"/>
  <c r="D96" i="13" s="1"/>
  <c r="C95" i="13"/>
  <c r="D95" i="13" s="1"/>
  <c r="C94" i="13"/>
  <c r="C93" i="13"/>
  <c r="C92" i="13"/>
  <c r="C91" i="13"/>
  <c r="C90" i="13"/>
  <c r="C89" i="13"/>
  <c r="C88" i="13"/>
  <c r="C87" i="13"/>
  <c r="C86" i="13"/>
  <c r="C85" i="13"/>
  <c r="C84" i="13"/>
  <c r="C83" i="13"/>
  <c r="C82" i="13"/>
  <c r="C81" i="13"/>
  <c r="E80" i="13"/>
  <c r="G80" i="13" s="1"/>
  <c r="D80" i="13"/>
  <c r="C80" i="13"/>
  <c r="D79" i="13"/>
  <c r="E79" i="13" s="1"/>
  <c r="G79" i="13" s="1"/>
  <c r="C79" i="13"/>
  <c r="D78" i="13"/>
  <c r="C78" i="13"/>
  <c r="C77" i="13"/>
  <c r="H76" i="13"/>
  <c r="E76" i="13"/>
  <c r="G76" i="13" s="1"/>
  <c r="D76" i="13"/>
  <c r="C76" i="13"/>
  <c r="D75" i="13"/>
  <c r="E75" i="13" s="1"/>
  <c r="G75" i="13" s="1"/>
  <c r="C75" i="13"/>
  <c r="C74" i="13"/>
  <c r="C73" i="13"/>
  <c r="E72" i="13"/>
  <c r="G72" i="13" s="1"/>
  <c r="D72" i="13"/>
  <c r="C72" i="13"/>
  <c r="D71" i="13"/>
  <c r="C71" i="13"/>
  <c r="G70" i="13"/>
  <c r="D70" i="13"/>
  <c r="E70" i="13" s="1"/>
  <c r="F70" i="13" s="1"/>
  <c r="C70" i="13"/>
  <c r="G69" i="13"/>
  <c r="D69" i="13"/>
  <c r="E69" i="13" s="1"/>
  <c r="F69" i="13" s="1"/>
  <c r="C69" i="13"/>
  <c r="F68" i="13"/>
  <c r="D68" i="13"/>
  <c r="E68" i="13" s="1"/>
  <c r="C68" i="13"/>
  <c r="D67" i="13"/>
  <c r="C67" i="13"/>
  <c r="G66" i="13"/>
  <c r="D66" i="13"/>
  <c r="E66" i="13" s="1"/>
  <c r="F66" i="13" s="1"/>
  <c r="C66" i="13"/>
  <c r="G65" i="13"/>
  <c r="D65" i="13"/>
  <c r="E65" i="13" s="1"/>
  <c r="F65" i="13" s="1"/>
  <c r="C65" i="13"/>
  <c r="F64" i="13"/>
  <c r="D64" i="13"/>
  <c r="E64" i="13" s="1"/>
  <c r="C64" i="13"/>
  <c r="G63" i="13"/>
  <c r="E63" i="13"/>
  <c r="F63" i="13" s="1"/>
  <c r="D63" i="13"/>
  <c r="C63" i="13"/>
  <c r="D62" i="13"/>
  <c r="C62" i="13"/>
  <c r="D61" i="13"/>
  <c r="C61" i="13"/>
  <c r="C60" i="13"/>
  <c r="C59" i="13"/>
  <c r="G58" i="13"/>
  <c r="F58" i="13"/>
  <c r="D58" i="13"/>
  <c r="E58" i="13" s="1"/>
  <c r="C58" i="13"/>
  <c r="E57" i="13"/>
  <c r="F57" i="13" s="1"/>
  <c r="C57" i="13"/>
  <c r="D57" i="13" s="1"/>
  <c r="D56" i="13"/>
  <c r="C56" i="13"/>
  <c r="C55" i="13"/>
  <c r="C54" i="13"/>
  <c r="D53" i="13"/>
  <c r="C53" i="13"/>
  <c r="C52" i="13"/>
  <c r="C51" i="13"/>
  <c r="D50" i="13"/>
  <c r="C50" i="13"/>
  <c r="C49" i="13"/>
  <c r="D48" i="13"/>
  <c r="C48" i="13"/>
  <c r="D47" i="13"/>
  <c r="C47" i="13"/>
  <c r="C46" i="13"/>
  <c r="D45" i="13"/>
  <c r="E45" i="13" s="1"/>
  <c r="C45" i="13"/>
  <c r="F45" i="13" s="1"/>
  <c r="D44" i="13"/>
  <c r="C44" i="13"/>
  <c r="D43" i="13"/>
  <c r="C43" i="13"/>
  <c r="C42" i="13"/>
  <c r="C41" i="13"/>
  <c r="C40" i="13"/>
  <c r="C39" i="13"/>
  <c r="D39" i="13" s="1"/>
  <c r="C38" i="13"/>
  <c r="D38" i="13" s="1"/>
  <c r="E37" i="13"/>
  <c r="G37" i="13" s="1"/>
  <c r="C37" i="13"/>
  <c r="D37" i="13" s="1"/>
  <c r="C36" i="13"/>
  <c r="D36" i="13" s="1"/>
  <c r="E35" i="13"/>
  <c r="F35" i="13" s="1"/>
  <c r="D35" i="13"/>
  <c r="C35" i="13"/>
  <c r="C34" i="13"/>
  <c r="C33" i="13"/>
  <c r="C32" i="13"/>
  <c r="C31" i="13"/>
  <c r="D30" i="13"/>
  <c r="C30" i="13"/>
  <c r="C29" i="13"/>
  <c r="D29" i="13" s="1"/>
  <c r="C28" i="13"/>
  <c r="D28" i="13" s="1"/>
  <c r="D27" i="13"/>
  <c r="C27" i="13"/>
  <c r="C26" i="13"/>
  <c r="C25" i="13"/>
  <c r="C24" i="13"/>
  <c r="C23" i="13"/>
  <c r="D22" i="13"/>
  <c r="C22" i="13"/>
  <c r="C21" i="13"/>
  <c r="D21" i="13" s="1"/>
  <c r="C20" i="13"/>
  <c r="D20" i="13" s="1"/>
  <c r="E19" i="13"/>
  <c r="F19" i="13" s="1"/>
  <c r="C19" i="13"/>
  <c r="D19" i="13" s="1"/>
  <c r="G18" i="13"/>
  <c r="D18" i="13"/>
  <c r="E18" i="13" s="1"/>
  <c r="F18" i="13" s="1"/>
  <c r="C18" i="13"/>
  <c r="C17" i="13"/>
  <c r="D16" i="13"/>
  <c r="C16" i="13"/>
  <c r="F15" i="13"/>
  <c r="E15" i="13"/>
  <c r="C15" i="13"/>
  <c r="D15" i="13" s="1"/>
  <c r="D14" i="13"/>
  <c r="E14" i="13" s="1"/>
  <c r="F14" i="13" s="1"/>
  <c r="C14" i="13"/>
  <c r="C13" i="13"/>
  <c r="C12" i="13"/>
  <c r="C11" i="13"/>
  <c r="D11" i="13" s="1"/>
  <c r="E11" i="13" s="1"/>
  <c r="F11" i="13" s="1"/>
  <c r="D10" i="13"/>
  <c r="E10" i="13" s="1"/>
  <c r="F10" i="13" s="1"/>
  <c r="C10" i="13"/>
  <c r="C9" i="13"/>
  <c r="D8" i="13"/>
  <c r="C8" i="13"/>
  <c r="E7" i="13"/>
  <c r="F7" i="13" s="1"/>
  <c r="C7" i="13"/>
  <c r="D7" i="13" s="1"/>
  <c r="C6" i="13"/>
  <c r="G5" i="13"/>
  <c r="H5" i="13" s="1"/>
  <c r="D5" i="13"/>
  <c r="E5" i="13" s="1"/>
  <c r="F5" i="13" s="1"/>
  <c r="C5" i="13"/>
  <c r="D4" i="13"/>
  <c r="E4" i="13" s="1"/>
  <c r="F4" i="13" s="1"/>
  <c r="C4" i="13"/>
  <c r="C3" i="13"/>
  <c r="C2" i="13"/>
  <c r="D2" i="13" s="1"/>
  <c r="E2" i="13" s="1"/>
  <c r="F2" i="13" s="1"/>
  <c r="A22" i="12"/>
  <c r="B22" i="12" s="1"/>
  <c r="A21" i="12"/>
  <c r="B21" i="12" s="1"/>
  <c r="B20" i="12"/>
  <c r="A20" i="12"/>
  <c r="A19" i="12"/>
  <c r="B19" i="12" s="1"/>
  <c r="A18" i="12"/>
  <c r="B18" i="12" s="1"/>
  <c r="A17" i="12"/>
  <c r="B17" i="12" s="1"/>
  <c r="A16" i="12"/>
  <c r="B16" i="12" s="1"/>
  <c r="B15" i="12"/>
  <c r="A15" i="12"/>
  <c r="A14" i="12"/>
  <c r="B14" i="12" s="1"/>
  <c r="B13" i="12"/>
  <c r="A13" i="12"/>
  <c r="A12" i="12"/>
  <c r="B12" i="12" s="1"/>
  <c r="A11" i="12"/>
  <c r="B11" i="12" s="1"/>
  <c r="A10" i="12"/>
  <c r="B10" i="12" s="1"/>
  <c r="A9" i="12"/>
  <c r="B9" i="12" s="1"/>
  <c r="A8" i="12"/>
  <c r="B8" i="12" s="1"/>
  <c r="A7" i="12"/>
  <c r="B7" i="12" s="1"/>
  <c r="A6" i="12"/>
  <c r="B6" i="12" s="1"/>
  <c r="A5" i="12"/>
  <c r="B5" i="12" s="1"/>
  <c r="B4" i="12"/>
  <c r="A4" i="12"/>
  <c r="A3" i="12"/>
  <c r="B3" i="12" s="1"/>
  <c r="E7" i="10"/>
  <c r="E6" i="10"/>
  <c r="E5" i="10"/>
  <c r="FX93" i="6"/>
  <c r="FW93" i="6"/>
  <c r="FV93" i="6"/>
  <c r="FU93" i="6"/>
  <c r="FT93" i="6"/>
  <c r="FS93" i="6"/>
  <c r="FR93" i="6"/>
  <c r="FQ93" i="6"/>
  <c r="FP93" i="6"/>
  <c r="FO93" i="6"/>
  <c r="FN93" i="6"/>
  <c r="FM93" i="6"/>
  <c r="FL93" i="6"/>
  <c r="FK93" i="6"/>
  <c r="FJ93" i="6"/>
  <c r="FI93" i="6"/>
  <c r="FH93" i="6"/>
  <c r="FG93" i="6"/>
  <c r="FF93" i="6"/>
  <c r="FE93" i="6"/>
  <c r="FD93" i="6"/>
  <c r="FC93" i="6"/>
  <c r="FB93" i="6"/>
  <c r="FA93" i="6"/>
  <c r="EZ93" i="6"/>
  <c r="EY93" i="6"/>
  <c r="EX93" i="6"/>
  <c r="EW93" i="6"/>
  <c r="EV93" i="6"/>
  <c r="EU93" i="6"/>
  <c r="ET93" i="6"/>
  <c r="ES93" i="6"/>
  <c r="ER93" i="6"/>
  <c r="EQ93" i="6"/>
  <c r="EP93" i="6"/>
  <c r="EO93" i="6"/>
  <c r="EN93" i="6"/>
  <c r="EM93" i="6"/>
  <c r="EL93" i="6"/>
  <c r="EK93" i="6"/>
  <c r="EJ93" i="6"/>
  <c r="EI93" i="6"/>
  <c r="EH93" i="6"/>
  <c r="EG93" i="6"/>
  <c r="EF93" i="6"/>
  <c r="EE93" i="6"/>
  <c r="ED93" i="6"/>
  <c r="EC93" i="6"/>
  <c r="EB93" i="6"/>
  <c r="EA93" i="6"/>
  <c r="DZ93" i="6"/>
  <c r="DY93" i="6"/>
  <c r="DX93" i="6"/>
  <c r="DW93" i="6"/>
  <c r="DV93" i="6"/>
  <c r="DU93" i="6"/>
  <c r="DT93" i="6"/>
  <c r="DS93" i="6"/>
  <c r="DR93" i="6"/>
  <c r="DQ93" i="6"/>
  <c r="DP93" i="6"/>
  <c r="DO93" i="6"/>
  <c r="DN93" i="6"/>
  <c r="DM93" i="6"/>
  <c r="DL93" i="6"/>
  <c r="DK93" i="6"/>
  <c r="DJ93" i="6"/>
  <c r="DI93" i="6"/>
  <c r="DH93" i="6"/>
  <c r="DG93" i="6"/>
  <c r="DF93" i="6"/>
  <c r="DE93" i="6"/>
  <c r="DD93" i="6"/>
  <c r="DC93" i="6"/>
  <c r="DB93" i="6"/>
  <c r="DA93" i="6"/>
  <c r="CZ93" i="6"/>
  <c r="CY93" i="6"/>
  <c r="CX93" i="6"/>
  <c r="CW93" i="6"/>
  <c r="CV93" i="6"/>
  <c r="CU93" i="6"/>
  <c r="CT93" i="6"/>
  <c r="CS93" i="6"/>
  <c r="CR93" i="6"/>
  <c r="CQ93" i="6"/>
  <c r="CP93" i="6"/>
  <c r="CO93" i="6"/>
  <c r="CN93" i="6"/>
  <c r="CM93" i="6"/>
  <c r="CL93" i="6"/>
  <c r="CK93" i="6"/>
  <c r="CJ93" i="6"/>
  <c r="CI93" i="6"/>
  <c r="CH93" i="6"/>
  <c r="CG93" i="6"/>
  <c r="CF93" i="6"/>
  <c r="CE93" i="6"/>
  <c r="CD93" i="6"/>
  <c r="CC93" i="6"/>
  <c r="CB93" i="6"/>
  <c r="CA93" i="6"/>
  <c r="BZ93" i="6"/>
  <c r="BY93" i="6"/>
  <c r="BX93" i="6"/>
  <c r="BW93" i="6"/>
  <c r="BV93" i="6"/>
  <c r="BU93" i="6"/>
  <c r="BT93" i="6"/>
  <c r="BS93" i="6"/>
  <c r="BR93" i="6"/>
  <c r="BQ93" i="6"/>
  <c r="BP93" i="6"/>
  <c r="BO93" i="6"/>
  <c r="BN93" i="6"/>
  <c r="BM93" i="6"/>
  <c r="BL93" i="6"/>
  <c r="BK93" i="6"/>
  <c r="BJ93" i="6"/>
  <c r="BI93" i="6"/>
  <c r="BH93" i="6"/>
  <c r="BG93" i="6"/>
  <c r="BF93" i="6"/>
  <c r="BE93" i="6"/>
  <c r="BD93" i="6"/>
  <c r="BC93" i="6"/>
  <c r="BB93" i="6"/>
  <c r="BA93" i="6"/>
  <c r="AZ93" i="6"/>
  <c r="AY93" i="6"/>
  <c r="AX93" i="6"/>
  <c r="AW93" i="6"/>
  <c r="AV93" i="6"/>
  <c r="AU93" i="6"/>
  <c r="AT93" i="6"/>
  <c r="AS93" i="6"/>
  <c r="AR93" i="6"/>
  <c r="AQ93" i="6"/>
  <c r="AP93" i="6"/>
  <c r="AO93" i="6"/>
  <c r="AN93" i="6"/>
  <c r="AM93" i="6"/>
  <c r="AL93" i="6"/>
  <c r="AK93" i="6"/>
  <c r="AJ93" i="6"/>
  <c r="AI93" i="6"/>
  <c r="AH93" i="6"/>
  <c r="AG93" i="6"/>
  <c r="AF93" i="6"/>
  <c r="AE93" i="6"/>
  <c r="AD93" i="6"/>
  <c r="AC93" i="6"/>
  <c r="AB93" i="6"/>
  <c r="AA93" i="6"/>
  <c r="Z93" i="6"/>
  <c r="Y93" i="6"/>
  <c r="X93" i="6"/>
  <c r="W93" i="6"/>
  <c r="V93" i="6"/>
  <c r="U93" i="6"/>
  <c r="T93" i="6"/>
  <c r="S93" i="6"/>
  <c r="R93" i="6"/>
  <c r="Q93" i="6"/>
  <c r="P93" i="6"/>
  <c r="O93" i="6"/>
  <c r="N93" i="6"/>
  <c r="M93" i="6"/>
  <c r="L93" i="6"/>
  <c r="K93" i="6"/>
  <c r="J93" i="6"/>
  <c r="I93" i="6"/>
  <c r="H93" i="6"/>
  <c r="G93" i="6"/>
  <c r="F93" i="6"/>
  <c r="E93"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FX92" i="3"/>
  <c r="FW92" i="3"/>
  <c r="FV92" i="3"/>
  <c r="FU92" i="3"/>
  <c r="FT92" i="3"/>
  <c r="FS92" i="3"/>
  <c r="FR92" i="3"/>
  <c r="FQ92" i="3"/>
  <c r="FP92" i="3"/>
  <c r="FO92" i="3"/>
  <c r="FN92" i="3"/>
  <c r="FM92" i="3"/>
  <c r="FL92" i="3"/>
  <c r="FK92" i="3"/>
  <c r="FJ92" i="3"/>
  <c r="FI92" i="3"/>
  <c r="FH92" i="3"/>
  <c r="FG92" i="3"/>
  <c r="FF92" i="3"/>
  <c r="FE92" i="3"/>
  <c r="FD92" i="3"/>
  <c r="FC92" i="3"/>
  <c r="FB92" i="3"/>
  <c r="FA92" i="3"/>
  <c r="EZ92" i="3"/>
  <c r="EY92" i="3"/>
  <c r="EX92" i="3"/>
  <c r="EW92" i="3"/>
  <c r="EV92" i="3"/>
  <c r="EU92" i="3"/>
  <c r="ET92" i="3"/>
  <c r="ES92" i="3"/>
  <c r="ER92" i="3"/>
  <c r="EQ92" i="3"/>
  <c r="EP92" i="3"/>
  <c r="EO92" i="3"/>
  <c r="EN92" i="3"/>
  <c r="EM92" i="3"/>
  <c r="EL92" i="3"/>
  <c r="EK92" i="3"/>
  <c r="EJ92" i="3"/>
  <c r="EI92" i="3"/>
  <c r="EH92" i="3"/>
  <c r="EG92" i="3"/>
  <c r="EF92" i="3"/>
  <c r="EE92" i="3"/>
  <c r="ED92" i="3"/>
  <c r="EC92" i="3"/>
  <c r="EB92" i="3"/>
  <c r="EA92" i="3"/>
  <c r="DZ92" i="3"/>
  <c r="DY92" i="3"/>
  <c r="DX92" i="3"/>
  <c r="DW92" i="3"/>
  <c r="DV92"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T92" i="3"/>
  <c r="S92" i="3"/>
  <c r="R92" i="3"/>
  <c r="Q92" i="3"/>
  <c r="P92" i="3"/>
  <c r="O92" i="3"/>
  <c r="N92" i="3"/>
  <c r="M92" i="3"/>
  <c r="L92" i="3"/>
  <c r="K92" i="3"/>
  <c r="J92" i="3"/>
  <c r="I92" i="3"/>
  <c r="H92" i="3"/>
  <c r="G92" i="3"/>
  <c r="F92" i="3"/>
  <c r="E92"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G2" i="2" l="1"/>
  <c r="AX2" i="2"/>
  <c r="BP2" i="2"/>
  <c r="C3" i="10"/>
  <c r="E10" i="10"/>
  <c r="F4" i="10"/>
  <c r="E8" i="13"/>
  <c r="G8" i="13" s="1"/>
  <c r="G20" i="13"/>
  <c r="I176" i="15"/>
  <c r="H176" i="15"/>
  <c r="D4" i="10"/>
  <c r="G7" i="13"/>
  <c r="G14" i="13"/>
  <c r="E20" i="13"/>
  <c r="F20" i="13" s="1"/>
  <c r="D25" i="13"/>
  <c r="G27" i="13"/>
  <c r="H37" i="13"/>
  <c r="K37" i="13" s="1"/>
  <c r="E39" i="13"/>
  <c r="F39" i="13" s="1"/>
  <c r="D46" i="13"/>
  <c r="E50" i="13"/>
  <c r="F50" i="13" s="1"/>
  <c r="D77" i="13"/>
  <c r="G4" i="13"/>
  <c r="C5" i="10"/>
  <c r="F5" i="10" s="1"/>
  <c r="E27" i="13"/>
  <c r="F27" i="13" s="1"/>
  <c r="G29" i="13"/>
  <c r="E29" i="13"/>
  <c r="F29" i="13" s="1"/>
  <c r="D34" i="13"/>
  <c r="G36" i="13"/>
  <c r="F47" i="13"/>
  <c r="D74" i="13"/>
  <c r="G11" i="13"/>
  <c r="G10" i="13"/>
  <c r="E16" i="13"/>
  <c r="F16" i="13" s="1"/>
  <c r="G19" i="13"/>
  <c r="E36" i="13"/>
  <c r="F36" i="13" s="1"/>
  <c r="E47" i="13"/>
  <c r="G47" i="13" s="1"/>
  <c r="E71" i="13"/>
  <c r="F71" i="13" s="1"/>
  <c r="G71" i="13"/>
  <c r="K5" i="13"/>
  <c r="H18" i="13"/>
  <c r="K18" i="13" s="1"/>
  <c r="E53" i="13"/>
  <c r="G53" i="13" s="1"/>
  <c r="C6" i="10"/>
  <c r="G2" i="13"/>
  <c r="D6" i="13"/>
  <c r="D42" i="13"/>
  <c r="E44" i="13"/>
  <c r="F44" i="13" s="1"/>
  <c r="G44" i="13"/>
  <c r="D12" i="13"/>
  <c r="G15" i="13"/>
  <c r="E21" i="13"/>
  <c r="F21" i="13" s="1"/>
  <c r="D26" i="13"/>
  <c r="G28" i="13"/>
  <c r="E48" i="13"/>
  <c r="F48" i="13" s="1"/>
  <c r="D52" i="13"/>
  <c r="H58" i="13"/>
  <c r="K58" i="13"/>
  <c r="F8" i="13"/>
  <c r="E28" i="13"/>
  <c r="F28" i="13" s="1"/>
  <c r="D33" i="13"/>
  <c r="G35" i="13"/>
  <c r="D49" i="13"/>
  <c r="G56" i="13"/>
  <c r="E56" i="13"/>
  <c r="F56" i="13" s="1"/>
  <c r="D92" i="13"/>
  <c r="G38" i="13"/>
  <c r="E38" i="13"/>
  <c r="K80" i="13"/>
  <c r="H80" i="13"/>
  <c r="D3" i="13"/>
  <c r="D9" i="13"/>
  <c r="D13" i="13"/>
  <c r="D17" i="13"/>
  <c r="D24" i="13"/>
  <c r="D32" i="13"/>
  <c r="F38" i="13"/>
  <c r="D40" i="13"/>
  <c r="G45" i="13"/>
  <c r="D55" i="13"/>
  <c r="H66" i="13"/>
  <c r="K66" i="13" s="1"/>
  <c r="K75" i="13"/>
  <c r="H75" i="13"/>
  <c r="E78" i="13"/>
  <c r="G78" i="13" s="1"/>
  <c r="D109" i="13"/>
  <c r="D23" i="13"/>
  <c r="D31" i="13"/>
  <c r="K63" i="13"/>
  <c r="H63" i="13"/>
  <c r="G43" i="13"/>
  <c r="D54" i="13"/>
  <c r="H70" i="13"/>
  <c r="K70" i="13" s="1"/>
  <c r="H102" i="13"/>
  <c r="K102" i="13" s="1"/>
  <c r="E22" i="13"/>
  <c r="F22" i="13" s="1"/>
  <c r="E30" i="13"/>
  <c r="F30" i="13" s="1"/>
  <c r="F37" i="13"/>
  <c r="E43" i="13"/>
  <c r="F43" i="13" s="1"/>
  <c r="E62" i="13"/>
  <c r="F62" i="13" s="1"/>
  <c r="E67" i="13"/>
  <c r="F67" i="13" s="1"/>
  <c r="G67" i="13"/>
  <c r="K99" i="13"/>
  <c r="H99" i="13"/>
  <c r="F53" i="13"/>
  <c r="G57" i="13"/>
  <c r="D73" i="13"/>
  <c r="H79" i="13"/>
  <c r="K79" i="13" s="1"/>
  <c r="D90" i="13"/>
  <c r="K76" i="13"/>
  <c r="D84" i="13"/>
  <c r="D88" i="13"/>
  <c r="H120" i="13"/>
  <c r="K120" i="13" s="1"/>
  <c r="L164" i="13"/>
  <c r="I164" i="13" s="1"/>
  <c r="J164" i="13" s="1"/>
  <c r="K72" i="13"/>
  <c r="D86" i="13"/>
  <c r="H110" i="13"/>
  <c r="K110" i="13" s="1"/>
  <c r="H117" i="13"/>
  <c r="K117" i="13"/>
  <c r="E123" i="13"/>
  <c r="F123" i="13" s="1"/>
  <c r="G123" i="13"/>
  <c r="H126" i="13"/>
  <c r="K126" i="13" s="1"/>
  <c r="D60" i="13"/>
  <c r="E61" i="13"/>
  <c r="F61" i="13" s="1"/>
  <c r="G64" i="13"/>
  <c r="G68" i="13"/>
  <c r="H72" i="13"/>
  <c r="H100" i="13"/>
  <c r="K100" i="13" s="1"/>
  <c r="F117" i="13"/>
  <c r="D41" i="13"/>
  <c r="D51" i="13"/>
  <c r="D59" i="13"/>
  <c r="D83" i="13"/>
  <c r="D101" i="13"/>
  <c r="D114" i="13"/>
  <c r="H65" i="13"/>
  <c r="K65" i="13" s="1"/>
  <c r="H69" i="13"/>
  <c r="K69" i="13" s="1"/>
  <c r="G96" i="13"/>
  <c r="F96" i="13"/>
  <c r="D81" i="13"/>
  <c r="D82" i="13"/>
  <c r="D94" i="13"/>
  <c r="D128" i="13"/>
  <c r="F75" i="13"/>
  <c r="F79" i="13"/>
  <c r="L121" i="13"/>
  <c r="I121" i="13" s="1"/>
  <c r="J121" i="13" s="1"/>
  <c r="D125" i="13"/>
  <c r="E97" i="13"/>
  <c r="G97" i="13" s="1"/>
  <c r="H104" i="13"/>
  <c r="K104" i="13" s="1"/>
  <c r="G113" i="13"/>
  <c r="G116" i="13"/>
  <c r="G119" i="13"/>
  <c r="F119" i="13"/>
  <c r="F72" i="13"/>
  <c r="F76" i="13"/>
  <c r="F80" i="13"/>
  <c r="F97" i="13"/>
  <c r="F104" i="13"/>
  <c r="D106" i="13"/>
  <c r="E138" i="13"/>
  <c r="F138" i="13" s="1"/>
  <c r="G138" i="13"/>
  <c r="D85" i="13"/>
  <c r="D87" i="13"/>
  <c r="D89" i="13"/>
  <c r="D91" i="13"/>
  <c r="D93" i="13"/>
  <c r="G95" i="13"/>
  <c r="K107" i="13"/>
  <c r="H107" i="13"/>
  <c r="H112" i="13"/>
  <c r="K112" i="13" s="1"/>
  <c r="D118" i="13"/>
  <c r="K129" i="13"/>
  <c r="H129" i="13"/>
  <c r="D131" i="13"/>
  <c r="D135" i="13"/>
  <c r="L136" i="13"/>
  <c r="I136" i="13" s="1"/>
  <c r="J136" i="13" s="1"/>
  <c r="M140" i="13"/>
  <c r="L140" i="13"/>
  <c r="I140" i="13" s="1"/>
  <c r="J140" i="13" s="1"/>
  <c r="D98" i="13"/>
  <c r="E133" i="13"/>
  <c r="F133" i="13" s="1"/>
  <c r="G133" i="13"/>
  <c r="D169" i="13"/>
  <c r="F99" i="13"/>
  <c r="D139" i="13"/>
  <c r="K108" i="13"/>
  <c r="E122" i="13"/>
  <c r="F122" i="13" s="1"/>
  <c r="G122" i="13"/>
  <c r="D147" i="13"/>
  <c r="I52" i="15"/>
  <c r="H52" i="15"/>
  <c r="E95" i="13"/>
  <c r="F95" i="13" s="1"/>
  <c r="E103" i="13"/>
  <c r="F103" i="13" s="1"/>
  <c r="E111" i="13"/>
  <c r="F111" i="13" s="1"/>
  <c r="E115" i="13"/>
  <c r="F115" i="13" s="1"/>
  <c r="F120" i="13"/>
  <c r="G144" i="13"/>
  <c r="D158" i="13"/>
  <c r="D124" i="13"/>
  <c r="F127" i="13"/>
  <c r="G143" i="13"/>
  <c r="L148" i="13"/>
  <c r="I148" i="13" s="1"/>
  <c r="J148" i="13" s="1"/>
  <c r="D153" i="13"/>
  <c r="D159" i="13"/>
  <c r="E105" i="13"/>
  <c r="F105" i="13" s="1"/>
  <c r="E113" i="13"/>
  <c r="F113" i="13" s="1"/>
  <c r="E116" i="13"/>
  <c r="F116" i="13" s="1"/>
  <c r="E127" i="13"/>
  <c r="G127" i="13"/>
  <c r="E134" i="13"/>
  <c r="F134" i="13" s="1"/>
  <c r="G134" i="13"/>
  <c r="F137" i="13"/>
  <c r="D141" i="13"/>
  <c r="G142" i="13"/>
  <c r="D163" i="13"/>
  <c r="E130" i="13"/>
  <c r="F130" i="13" s="1"/>
  <c r="D146" i="13"/>
  <c r="D149" i="13"/>
  <c r="E166" i="13"/>
  <c r="G166" i="13" s="1"/>
  <c r="H178" i="13"/>
  <c r="K178" i="13" s="1"/>
  <c r="F102" i="13"/>
  <c r="F110" i="13"/>
  <c r="G132" i="13"/>
  <c r="G137" i="13"/>
  <c r="D154" i="13"/>
  <c r="H160" i="13"/>
  <c r="K160" i="13" s="1"/>
  <c r="D155" i="13"/>
  <c r="D157" i="13"/>
  <c r="H11" i="15"/>
  <c r="I11" i="15"/>
  <c r="H37" i="15"/>
  <c r="I37" i="15"/>
  <c r="D162" i="13"/>
  <c r="H29" i="15"/>
  <c r="I29" i="15"/>
  <c r="F66" i="15"/>
  <c r="G66" i="15"/>
  <c r="O68" i="15"/>
  <c r="E145" i="13"/>
  <c r="F145" i="13" s="1"/>
  <c r="G145" i="13"/>
  <c r="H156" i="13"/>
  <c r="K156" i="13" s="1"/>
  <c r="K165" i="13"/>
  <c r="H165" i="13"/>
  <c r="G175" i="13"/>
  <c r="E175" i="13"/>
  <c r="F175" i="13" s="1"/>
  <c r="M176" i="13"/>
  <c r="L176" i="13"/>
  <c r="I176" i="13" s="1"/>
  <c r="H63" i="15"/>
  <c r="I63" i="15"/>
  <c r="O80" i="15"/>
  <c r="N80" i="15"/>
  <c r="H150" i="13"/>
  <c r="K150" i="13" s="1"/>
  <c r="D151" i="13"/>
  <c r="D161" i="13"/>
  <c r="E167" i="13"/>
  <c r="G167" i="13" s="1"/>
  <c r="M168" i="13"/>
  <c r="L168" i="13"/>
  <c r="I168" i="13" s="1"/>
  <c r="G170" i="13"/>
  <c r="E170" i="13"/>
  <c r="F170" i="13" s="1"/>
  <c r="G173" i="13"/>
  <c r="E177" i="13"/>
  <c r="G177" i="13" s="1"/>
  <c r="K7" i="15"/>
  <c r="L7" i="15" s="1"/>
  <c r="G10" i="15"/>
  <c r="D152" i="13"/>
  <c r="F150" i="13"/>
  <c r="F167" i="13"/>
  <c r="G171" i="13"/>
  <c r="J176" i="13"/>
  <c r="E6" i="15"/>
  <c r="I7" i="15"/>
  <c r="F16" i="15"/>
  <c r="G16" i="15"/>
  <c r="H17" i="15"/>
  <c r="E22" i="15"/>
  <c r="I23" i="15"/>
  <c r="E26" i="15"/>
  <c r="F26" i="15" s="1"/>
  <c r="F32" i="15"/>
  <c r="G32" i="15"/>
  <c r="I33" i="15"/>
  <c r="M35" i="15"/>
  <c r="J35" i="15"/>
  <c r="K35" i="15" s="1"/>
  <c r="L35" i="15" s="1"/>
  <c r="F42" i="15"/>
  <c r="G42" i="15"/>
  <c r="E42" i="15"/>
  <c r="H57" i="15"/>
  <c r="G4" i="15"/>
  <c r="H5" i="15"/>
  <c r="E10" i="15"/>
  <c r="F10" i="15" s="1"/>
  <c r="F20" i="15"/>
  <c r="G20" i="15"/>
  <c r="H21" i="15"/>
  <c r="G28" i="15"/>
  <c r="G34" i="15"/>
  <c r="I50" i="15"/>
  <c r="H50" i="15"/>
  <c r="G78" i="15"/>
  <c r="H83" i="15"/>
  <c r="I83" i="15"/>
  <c r="E173" i="13"/>
  <c r="F173" i="13" s="1"/>
  <c r="E4" i="15"/>
  <c r="F4" i="15" s="1"/>
  <c r="I5" i="15"/>
  <c r="F14" i="15"/>
  <c r="G14" i="15"/>
  <c r="H15" i="15"/>
  <c r="E20" i="15"/>
  <c r="I21" i="15"/>
  <c r="H25" i="15"/>
  <c r="E28" i="15"/>
  <c r="F28" i="15" s="1"/>
  <c r="E34" i="15"/>
  <c r="F34" i="15" s="1"/>
  <c r="F36" i="15"/>
  <c r="G36" i="15"/>
  <c r="M39" i="15"/>
  <c r="J39" i="15"/>
  <c r="K39" i="15" s="1"/>
  <c r="L39" i="15" s="1"/>
  <c r="J44" i="15"/>
  <c r="K44" i="15" s="1"/>
  <c r="L44" i="15" s="1"/>
  <c r="M44" i="15"/>
  <c r="I48" i="15"/>
  <c r="H48" i="15"/>
  <c r="F156" i="13"/>
  <c r="F160" i="13"/>
  <c r="F164" i="13"/>
  <c r="J168" i="13"/>
  <c r="G172" i="13"/>
  <c r="F178" i="13"/>
  <c r="F8" i="15"/>
  <c r="G8" i="15"/>
  <c r="H9" i="15"/>
  <c r="E14" i="15"/>
  <c r="I15" i="15"/>
  <c r="F24" i="15"/>
  <c r="G24" i="15"/>
  <c r="I25" i="15"/>
  <c r="H31" i="15"/>
  <c r="F38" i="15"/>
  <c r="G38" i="15"/>
  <c r="O72" i="15"/>
  <c r="M93" i="15"/>
  <c r="J93" i="15"/>
  <c r="K93" i="15" s="1"/>
  <c r="L93" i="15" s="1"/>
  <c r="G2" i="15"/>
  <c r="G18" i="15"/>
  <c r="M19" i="15"/>
  <c r="L19" i="15"/>
  <c r="G30" i="15"/>
  <c r="I31" i="15"/>
  <c r="E38" i="15"/>
  <c r="J41" i="15"/>
  <c r="K41" i="15" s="1"/>
  <c r="L41" i="15" s="1"/>
  <c r="G59" i="15"/>
  <c r="O64" i="15"/>
  <c r="F165" i="13"/>
  <c r="F166" i="13"/>
  <c r="D174" i="13"/>
  <c r="E2" i="15"/>
  <c r="F2" i="15" s="1"/>
  <c r="I3" i="15"/>
  <c r="M3" i="15" s="1"/>
  <c r="F12" i="15"/>
  <c r="G12" i="15"/>
  <c r="H13" i="15"/>
  <c r="E18" i="15"/>
  <c r="F18" i="15" s="1"/>
  <c r="I19" i="15"/>
  <c r="H27" i="15"/>
  <c r="E30" i="15"/>
  <c r="F30" i="15" s="1"/>
  <c r="F40" i="15"/>
  <c r="G40" i="15"/>
  <c r="E40" i="15"/>
  <c r="I41" i="15"/>
  <c r="M41" i="15" s="1"/>
  <c r="I47" i="15"/>
  <c r="H47" i="15"/>
  <c r="O84" i="15"/>
  <c r="N84" i="15"/>
  <c r="F177" i="13"/>
  <c r="F6" i="15"/>
  <c r="G6" i="15"/>
  <c r="M7" i="15"/>
  <c r="K19" i="15"/>
  <c r="F22" i="15"/>
  <c r="G22" i="15"/>
  <c r="G26" i="15"/>
  <c r="M33" i="15"/>
  <c r="J33" i="15"/>
  <c r="K33" i="15" s="1"/>
  <c r="L33" i="15" s="1"/>
  <c r="O76" i="15"/>
  <c r="L43" i="15"/>
  <c r="F55" i="15"/>
  <c r="H71" i="15"/>
  <c r="I71" i="15"/>
  <c r="M43" i="15"/>
  <c r="G74" i="15"/>
  <c r="F43" i="15"/>
  <c r="J56" i="15"/>
  <c r="K56" i="15" s="1"/>
  <c r="M56" i="15"/>
  <c r="L56" i="15"/>
  <c r="H79" i="15"/>
  <c r="I79" i="15"/>
  <c r="F3" i="15"/>
  <c r="F5" i="15"/>
  <c r="F7" i="15"/>
  <c r="F9" i="15"/>
  <c r="F11" i="15"/>
  <c r="F13" i="15"/>
  <c r="F15" i="15"/>
  <c r="F17" i="15"/>
  <c r="F19" i="15"/>
  <c r="F21" i="15"/>
  <c r="F23" i="15"/>
  <c r="F25" i="15"/>
  <c r="F27" i="15"/>
  <c r="F29" i="15"/>
  <c r="F31" i="15"/>
  <c r="F33" i="15"/>
  <c r="F35" i="15"/>
  <c r="F37" i="15"/>
  <c r="F39" i="15"/>
  <c r="F41" i="15"/>
  <c r="F46" i="15"/>
  <c r="G46" i="15"/>
  <c r="F47" i="15"/>
  <c r="H67" i="15"/>
  <c r="I67" i="15"/>
  <c r="F82" i="15"/>
  <c r="G82" i="15"/>
  <c r="M45" i="15"/>
  <c r="L45" i="15"/>
  <c r="G53" i="15"/>
  <c r="J61" i="15"/>
  <c r="K61" i="15" s="1"/>
  <c r="M61" i="15"/>
  <c r="L61" i="15"/>
  <c r="G70" i="15"/>
  <c r="F49" i="15"/>
  <c r="G49" i="15"/>
  <c r="F51" i="15"/>
  <c r="G51" i="15"/>
  <c r="E53" i="15"/>
  <c r="F53" i="15" s="1"/>
  <c r="H54" i="15"/>
  <c r="H75" i="15"/>
  <c r="I75" i="15"/>
  <c r="J60" i="15"/>
  <c r="K60" i="15" s="1"/>
  <c r="L60" i="15" s="1"/>
  <c r="M60" i="15"/>
  <c r="F63" i="15"/>
  <c r="J64" i="15"/>
  <c r="K64" i="15" s="1"/>
  <c r="L64" i="15"/>
  <c r="F67" i="15"/>
  <c r="J68" i="15"/>
  <c r="K68" i="15" s="1"/>
  <c r="L68" i="15" s="1"/>
  <c r="F71" i="15"/>
  <c r="J72" i="15"/>
  <c r="K72" i="15" s="1"/>
  <c r="L72" i="15"/>
  <c r="F75" i="15"/>
  <c r="J76" i="15"/>
  <c r="K76" i="15" s="1"/>
  <c r="L76" i="15" s="1"/>
  <c r="F79" i="15"/>
  <c r="J80" i="15"/>
  <c r="K80" i="15" s="1"/>
  <c r="L80" i="15"/>
  <c r="F83" i="15"/>
  <c r="J84" i="15"/>
  <c r="K84" i="15" s="1"/>
  <c r="L84" i="15"/>
  <c r="M88" i="15"/>
  <c r="J88" i="15"/>
  <c r="K88" i="15" s="1"/>
  <c r="L88" i="15" s="1"/>
  <c r="I91" i="15"/>
  <c r="H91" i="15"/>
  <c r="M97" i="15"/>
  <c r="J97" i="15"/>
  <c r="K97" i="15" s="1"/>
  <c r="L97" i="15" s="1"/>
  <c r="F103" i="15"/>
  <c r="G103" i="15"/>
  <c r="E59" i="15"/>
  <c r="F59" i="15" s="1"/>
  <c r="J62" i="15"/>
  <c r="K62" i="15" s="1"/>
  <c r="L62" i="15" s="1"/>
  <c r="M62" i="15"/>
  <c r="E66" i="15"/>
  <c r="E70" i="15"/>
  <c r="F70" i="15" s="1"/>
  <c r="E74" i="15"/>
  <c r="F74" i="15" s="1"/>
  <c r="E78" i="15"/>
  <c r="F78" i="15" s="1"/>
  <c r="E82" i="15"/>
  <c r="F45" i="15"/>
  <c r="H58" i="15"/>
  <c r="F65" i="15"/>
  <c r="F69" i="15"/>
  <c r="F73" i="15"/>
  <c r="F77" i="15"/>
  <c r="F81" i="15"/>
  <c r="F85" i="15"/>
  <c r="I86" i="15"/>
  <c r="H86" i="15"/>
  <c r="M90" i="15"/>
  <c r="M106" i="15"/>
  <c r="J106" i="15"/>
  <c r="K106" i="15" s="1"/>
  <c r="L106" i="15" s="1"/>
  <c r="I145" i="15"/>
  <c r="H145" i="15"/>
  <c r="E85" i="15"/>
  <c r="J90" i="15"/>
  <c r="K90" i="15" s="1"/>
  <c r="L90" i="15" s="1"/>
  <c r="G118" i="15"/>
  <c r="F44" i="15"/>
  <c r="F48" i="15"/>
  <c r="F50" i="15"/>
  <c r="F52" i="15"/>
  <c r="F54" i="15"/>
  <c r="H55" i="15"/>
  <c r="F61" i="15"/>
  <c r="F64" i="15"/>
  <c r="G65" i="15"/>
  <c r="F68" i="15"/>
  <c r="G69" i="15"/>
  <c r="F72" i="15"/>
  <c r="G73" i="15"/>
  <c r="F76" i="15"/>
  <c r="G77" i="15"/>
  <c r="F80" i="15"/>
  <c r="G81" i="15"/>
  <c r="F84" i="15"/>
  <c r="G85" i="15"/>
  <c r="F91" i="15"/>
  <c r="E91" i="15"/>
  <c r="F57" i="15"/>
  <c r="F87" i="15"/>
  <c r="G87" i="15"/>
  <c r="M101" i="15"/>
  <c r="L101" i="15"/>
  <c r="F89" i="15"/>
  <c r="F95" i="15"/>
  <c r="G95" i="15"/>
  <c r="J101" i="15"/>
  <c r="K101" i="15" s="1"/>
  <c r="M105" i="15"/>
  <c r="L105" i="15"/>
  <c r="I107" i="15"/>
  <c r="H107" i="15"/>
  <c r="F94" i="15"/>
  <c r="I98" i="15"/>
  <c r="H98" i="15"/>
  <c r="J122" i="15"/>
  <c r="K122" i="15" s="1"/>
  <c r="L122" i="15" s="1"/>
  <c r="M122" i="15"/>
  <c r="I89" i="15"/>
  <c r="H89" i="15"/>
  <c r="G94" i="15"/>
  <c r="I102" i="15"/>
  <c r="H102" i="15"/>
  <c r="H110" i="15"/>
  <c r="I110" i="15"/>
  <c r="E122" i="15"/>
  <c r="F122" i="15" s="1"/>
  <c r="F99" i="15"/>
  <c r="G99" i="15"/>
  <c r="E99" i="15"/>
  <c r="E103" i="15"/>
  <c r="H111" i="15"/>
  <c r="I111" i="15"/>
  <c r="E118" i="15"/>
  <c r="F118" i="15" s="1"/>
  <c r="G133" i="15"/>
  <c r="F133" i="15"/>
  <c r="F86" i="15"/>
  <c r="F88" i="15"/>
  <c r="F90" i="15"/>
  <c r="F92" i="15"/>
  <c r="F96" i="15"/>
  <c r="F100" i="15"/>
  <c r="F104" i="15"/>
  <c r="F114" i="15"/>
  <c r="G114" i="15"/>
  <c r="O127" i="15"/>
  <c r="I135" i="15"/>
  <c r="H135" i="15"/>
  <c r="G120" i="15"/>
  <c r="G92" i="15"/>
  <c r="F93" i="15"/>
  <c r="G96" i="15"/>
  <c r="F97" i="15"/>
  <c r="G100" i="15"/>
  <c r="F101" i="15"/>
  <c r="G104" i="15"/>
  <c r="F105" i="15"/>
  <c r="E120" i="15"/>
  <c r="F120" i="15" s="1"/>
  <c r="I124" i="15"/>
  <c r="H124" i="15"/>
  <c r="G156" i="15"/>
  <c r="E105" i="15"/>
  <c r="E106" i="15"/>
  <c r="F106" i="15" s="1"/>
  <c r="H109" i="15"/>
  <c r="I109" i="15"/>
  <c r="F110" i="15"/>
  <c r="F116" i="15"/>
  <c r="G116" i="15"/>
  <c r="G140" i="15"/>
  <c r="F98" i="15"/>
  <c r="F102" i="15"/>
  <c r="F107" i="15"/>
  <c r="E107" i="15"/>
  <c r="G108" i="15"/>
  <c r="F108" i="15"/>
  <c r="F112" i="15"/>
  <c r="G112" i="15"/>
  <c r="G125" i="15"/>
  <c r="E125" i="15"/>
  <c r="F125" i="15" s="1"/>
  <c r="E133" i="15"/>
  <c r="G137" i="15"/>
  <c r="F137" i="15"/>
  <c r="E140" i="15"/>
  <c r="F140" i="15" s="1"/>
  <c r="F146" i="15"/>
  <c r="G146" i="15"/>
  <c r="G153" i="15"/>
  <c r="F153" i="15"/>
  <c r="E156" i="15"/>
  <c r="F156" i="15" s="1"/>
  <c r="G160" i="15"/>
  <c r="E160" i="15"/>
  <c r="F160" i="15" s="1"/>
  <c r="J127" i="15"/>
  <c r="K127" i="15" s="1"/>
  <c r="L127" i="15" s="1"/>
  <c r="G130" i="15"/>
  <c r="F130" i="15"/>
  <c r="I151" i="15"/>
  <c r="H151" i="15"/>
  <c r="E153" i="15"/>
  <c r="F113" i="15"/>
  <c r="F115" i="15"/>
  <c r="F117" i="15"/>
  <c r="F119" i="15"/>
  <c r="F121" i="15"/>
  <c r="G129" i="15"/>
  <c r="I142" i="15"/>
  <c r="H142" i="15"/>
  <c r="I158" i="15"/>
  <c r="H158" i="15"/>
  <c r="E129" i="15"/>
  <c r="F129" i="15" s="1"/>
  <c r="M132" i="15"/>
  <c r="L132" i="15"/>
  <c r="F141" i="15"/>
  <c r="G143" i="15"/>
  <c r="F143" i="15"/>
  <c r="I148" i="15"/>
  <c r="H148" i="15"/>
  <c r="F157" i="15"/>
  <c r="F159" i="15"/>
  <c r="M128" i="15"/>
  <c r="I131" i="15"/>
  <c r="H131" i="15"/>
  <c r="G134" i="15"/>
  <c r="F134" i="15"/>
  <c r="I147" i="15"/>
  <c r="H147" i="15"/>
  <c r="I161" i="15"/>
  <c r="H161" i="15"/>
  <c r="G165" i="15"/>
  <c r="I167" i="15"/>
  <c r="H167" i="15"/>
  <c r="G172" i="15"/>
  <c r="F172" i="15"/>
  <c r="E172" i="15"/>
  <c r="G113" i="15"/>
  <c r="G115" i="15"/>
  <c r="G117" i="15"/>
  <c r="G119" i="15"/>
  <c r="G121" i="15"/>
  <c r="H123" i="15"/>
  <c r="H126" i="15"/>
  <c r="J128" i="15"/>
  <c r="K128" i="15" s="1"/>
  <c r="L128" i="15" s="1"/>
  <c r="H136" i="15"/>
  <c r="I138" i="15"/>
  <c r="H138" i="15"/>
  <c r="G141" i="15"/>
  <c r="F152" i="15"/>
  <c r="I154" i="15"/>
  <c r="H154" i="15"/>
  <c r="G157" i="15"/>
  <c r="I163" i="15"/>
  <c r="H163" i="15"/>
  <c r="I171" i="15"/>
  <c r="H171" i="15"/>
  <c r="I175" i="15"/>
  <c r="H175" i="15"/>
  <c r="I139" i="15"/>
  <c r="H139" i="15"/>
  <c r="F150" i="15"/>
  <c r="I152" i="15"/>
  <c r="H152" i="15"/>
  <c r="I155" i="15"/>
  <c r="H155" i="15"/>
  <c r="I164" i="15"/>
  <c r="H164" i="15"/>
  <c r="E165" i="15"/>
  <c r="F165" i="15" s="1"/>
  <c r="G169" i="15"/>
  <c r="I170" i="15"/>
  <c r="H170" i="15"/>
  <c r="I174" i="15"/>
  <c r="H174" i="15"/>
  <c r="F144" i="15"/>
  <c r="I149" i="15"/>
  <c r="H149" i="15"/>
  <c r="I159" i="15"/>
  <c r="H159" i="15"/>
  <c r="I166" i="15"/>
  <c r="H166" i="15"/>
  <c r="E169" i="15"/>
  <c r="F169" i="15" s="1"/>
  <c r="F138" i="15"/>
  <c r="F154" i="15"/>
  <c r="E162" i="15"/>
  <c r="F162" i="15"/>
  <c r="I168" i="15"/>
  <c r="H168" i="15"/>
  <c r="F173" i="15"/>
  <c r="G173" i="15"/>
  <c r="F147" i="15"/>
  <c r="F148" i="15"/>
  <c r="G150" i="15"/>
  <c r="F161" i="15"/>
  <c r="F164" i="15"/>
  <c r="I178" i="15"/>
  <c r="H178" i="15"/>
  <c r="E138" i="15"/>
  <c r="F142" i="15"/>
  <c r="G144" i="15"/>
  <c r="F158" i="15"/>
  <c r="G162" i="15"/>
  <c r="G177" i="15"/>
  <c r="F178" i="15"/>
  <c r="F176" i="15"/>
  <c r="D3" i="10" l="1"/>
  <c r="D5" i="10"/>
  <c r="L112" i="13"/>
  <c r="I112" i="13" s="1"/>
  <c r="J112" i="13" s="1"/>
  <c r="L120" i="13"/>
  <c r="I120" i="13" s="1"/>
  <c r="J120" i="13" s="1"/>
  <c r="H8" i="13"/>
  <c r="K8" i="13"/>
  <c r="L65" i="13"/>
  <c r="I65" i="13" s="1"/>
  <c r="J65" i="13" s="1"/>
  <c r="L100" i="13"/>
  <c r="I100" i="13" s="1"/>
  <c r="J100" i="13" s="1"/>
  <c r="H47" i="13"/>
  <c r="K47" i="13" s="1"/>
  <c r="H166" i="13"/>
  <c r="K166" i="13" s="1"/>
  <c r="M69" i="13"/>
  <c r="L69" i="13"/>
  <c r="I69" i="13" s="1"/>
  <c r="J69" i="13" s="1"/>
  <c r="N3" i="15"/>
  <c r="O3" i="15"/>
  <c r="H53" i="13"/>
  <c r="K53" i="13" s="1"/>
  <c r="H167" i="13"/>
  <c r="K167" i="13" s="1"/>
  <c r="L70" i="13"/>
  <c r="I70" i="13" s="1"/>
  <c r="J70" i="13" s="1"/>
  <c r="H78" i="13"/>
  <c r="K78" i="13" s="1"/>
  <c r="M18" i="13"/>
  <c r="L18" i="13"/>
  <c r="I18" i="13" s="1"/>
  <c r="J18" i="13" s="1"/>
  <c r="N41" i="15"/>
  <c r="O41" i="15"/>
  <c r="L126" i="13"/>
  <c r="I126" i="13" s="1"/>
  <c r="J126" i="13" s="1"/>
  <c r="L37" i="13"/>
  <c r="I37" i="13" s="1"/>
  <c r="J37" i="13" s="1"/>
  <c r="L102" i="13"/>
  <c r="I102" i="13" s="1"/>
  <c r="J102" i="13" s="1"/>
  <c r="L110" i="13"/>
  <c r="I110" i="13" s="1"/>
  <c r="J110" i="13" s="1"/>
  <c r="M110" i="13"/>
  <c r="M160" i="13"/>
  <c r="L160" i="13"/>
  <c r="I160" i="13" s="1"/>
  <c r="J160" i="13" s="1"/>
  <c r="H177" i="13"/>
  <c r="K177" i="13" s="1"/>
  <c r="K97" i="13"/>
  <c r="H97" i="13"/>
  <c r="M79" i="13"/>
  <c r="L79" i="13"/>
  <c r="I79" i="13" s="1"/>
  <c r="J79" i="13" s="1"/>
  <c r="L178" i="13"/>
  <c r="I178" i="13" s="1"/>
  <c r="J178" i="13" s="1"/>
  <c r="L66" i="13"/>
  <c r="I66" i="13" s="1"/>
  <c r="J66" i="13" s="1"/>
  <c r="J164" i="15"/>
  <c r="K164" i="15" s="1"/>
  <c r="L164" i="15" s="1"/>
  <c r="M164" i="15"/>
  <c r="J147" i="15"/>
  <c r="K147" i="15" s="1"/>
  <c r="L147" i="15" s="1"/>
  <c r="M147" i="15"/>
  <c r="I99" i="15"/>
  <c r="H99" i="15"/>
  <c r="E141" i="13"/>
  <c r="F141" i="13" s="1"/>
  <c r="G106" i="13"/>
  <c r="E106" i="13"/>
  <c r="F106" i="13" s="1"/>
  <c r="K71" i="13"/>
  <c r="H71" i="13"/>
  <c r="I153" i="15"/>
  <c r="H153" i="15"/>
  <c r="I92" i="15"/>
  <c r="H92" i="15"/>
  <c r="H81" i="15"/>
  <c r="I81" i="15"/>
  <c r="M165" i="13"/>
  <c r="L165" i="13"/>
  <c r="I165" i="13" s="1"/>
  <c r="J165" i="13" s="1"/>
  <c r="M11" i="15"/>
  <c r="L11" i="15"/>
  <c r="J11" i="15"/>
  <c r="K11" i="15" s="1"/>
  <c r="K23" i="15"/>
  <c r="L23" i="15" s="1"/>
  <c r="K133" i="13"/>
  <c r="H133" i="13"/>
  <c r="E87" i="13"/>
  <c r="F87" i="13" s="1"/>
  <c r="G34" i="13"/>
  <c r="E34" i="13"/>
  <c r="F34" i="13" s="1"/>
  <c r="L155" i="15"/>
  <c r="M155" i="15"/>
  <c r="J155" i="15"/>
  <c r="K155" i="15" s="1"/>
  <c r="J167" i="15"/>
  <c r="K167" i="15" s="1"/>
  <c r="M167" i="15"/>
  <c r="L167" i="15"/>
  <c r="I125" i="15"/>
  <c r="H125" i="15"/>
  <c r="H120" i="15"/>
  <c r="I120" i="15"/>
  <c r="I144" i="15"/>
  <c r="H144" i="15"/>
  <c r="M139" i="15"/>
  <c r="J139" i="15"/>
  <c r="K139" i="15" s="1"/>
  <c r="L139" i="15" s="1"/>
  <c r="I157" i="15"/>
  <c r="H157" i="15"/>
  <c r="N128" i="15"/>
  <c r="O128" i="15"/>
  <c r="I129" i="15"/>
  <c r="H129" i="15"/>
  <c r="M124" i="15"/>
  <c r="J124" i="15"/>
  <c r="K124" i="15" s="1"/>
  <c r="L124" i="15" s="1"/>
  <c r="I96" i="15"/>
  <c r="H96" i="15"/>
  <c r="I94" i="15"/>
  <c r="H94" i="15"/>
  <c r="I85" i="15"/>
  <c r="H85" i="15"/>
  <c r="H69" i="15"/>
  <c r="I69" i="15"/>
  <c r="J75" i="15"/>
  <c r="K75" i="15" s="1"/>
  <c r="L75" i="15" s="1"/>
  <c r="M75" i="15"/>
  <c r="H82" i="15"/>
  <c r="I82" i="15"/>
  <c r="N76" i="15"/>
  <c r="M23" i="15"/>
  <c r="K3" i="15"/>
  <c r="H40" i="15"/>
  <c r="I40" i="15"/>
  <c r="H8" i="15"/>
  <c r="I8" i="15"/>
  <c r="J48" i="15"/>
  <c r="K48" i="15" s="1"/>
  <c r="M48" i="15"/>
  <c r="L48" i="15"/>
  <c r="H36" i="15"/>
  <c r="I36" i="15"/>
  <c r="H14" i="15"/>
  <c r="I14" i="15"/>
  <c r="H20" i="15"/>
  <c r="I20" i="15"/>
  <c r="H42" i="15"/>
  <c r="I42" i="15"/>
  <c r="P80" i="15"/>
  <c r="Q80" i="15" s="1"/>
  <c r="M37" i="15"/>
  <c r="L37" i="15"/>
  <c r="J37" i="15"/>
  <c r="K37" i="15" s="1"/>
  <c r="H142" i="13"/>
  <c r="K142" i="13" s="1"/>
  <c r="K143" i="13"/>
  <c r="H143" i="13"/>
  <c r="E147" i="13"/>
  <c r="F147" i="13" s="1"/>
  <c r="E169" i="13"/>
  <c r="F169" i="13" s="1"/>
  <c r="O140" i="13"/>
  <c r="N140" i="13"/>
  <c r="G89" i="13"/>
  <c r="E89" i="13"/>
  <c r="F89" i="13" s="1"/>
  <c r="H119" i="13"/>
  <c r="K119" i="13" s="1"/>
  <c r="H96" i="13"/>
  <c r="K96" i="13" s="1"/>
  <c r="G51" i="13"/>
  <c r="E51" i="13"/>
  <c r="F51" i="13" s="1"/>
  <c r="K64" i="13"/>
  <c r="H64" i="13"/>
  <c r="L72" i="13"/>
  <c r="I72" i="13" s="1"/>
  <c r="J72" i="13" s="1"/>
  <c r="E73" i="13"/>
  <c r="F73" i="13" s="1"/>
  <c r="G62" i="13"/>
  <c r="M63" i="13"/>
  <c r="L63" i="13"/>
  <c r="I63" i="13" s="1"/>
  <c r="J63" i="13" s="1"/>
  <c r="L75" i="13"/>
  <c r="I75" i="13" s="1"/>
  <c r="J75" i="13" s="1"/>
  <c r="E40" i="13"/>
  <c r="F40" i="13" s="1"/>
  <c r="H7" i="13"/>
  <c r="K7" i="13"/>
  <c r="F3" i="10"/>
  <c r="J89" i="15"/>
  <c r="K89" i="15" s="1"/>
  <c r="L89" i="15"/>
  <c r="M89" i="15"/>
  <c r="I103" i="15"/>
  <c r="H103" i="15"/>
  <c r="J54" i="15"/>
  <c r="K54" i="15" s="1"/>
  <c r="L54" i="15" s="1"/>
  <c r="M54" i="15"/>
  <c r="H22" i="15"/>
  <c r="I22" i="15"/>
  <c r="H116" i="13"/>
  <c r="K116" i="13"/>
  <c r="G84" i="13"/>
  <c r="E84" i="13"/>
  <c r="F84" i="13" s="1"/>
  <c r="E54" i="13"/>
  <c r="F54" i="13" s="1"/>
  <c r="H56" i="13"/>
  <c r="K56" i="13"/>
  <c r="E42" i="13"/>
  <c r="F42" i="13" s="1"/>
  <c r="H36" i="13"/>
  <c r="K36" i="13"/>
  <c r="G77" i="13"/>
  <c r="E77" i="13"/>
  <c r="F77" i="13" s="1"/>
  <c r="J174" i="15"/>
  <c r="K174" i="15" s="1"/>
  <c r="L174" i="15" s="1"/>
  <c r="M174" i="15"/>
  <c r="R84" i="15"/>
  <c r="P84" i="15"/>
  <c r="Q84" i="15" s="1"/>
  <c r="M158" i="15"/>
  <c r="L158" i="15"/>
  <c r="J158" i="15"/>
  <c r="K158" i="15" s="1"/>
  <c r="H173" i="13"/>
  <c r="K173" i="13" s="1"/>
  <c r="G146" i="13"/>
  <c r="E146" i="13"/>
  <c r="F146" i="13" s="1"/>
  <c r="L108" i="13"/>
  <c r="I108" i="13" s="1"/>
  <c r="J108" i="13" s="1"/>
  <c r="M108" i="13"/>
  <c r="L5" i="13"/>
  <c r="I5" i="13" s="1"/>
  <c r="J5" i="13" s="1"/>
  <c r="G16" i="13"/>
  <c r="H27" i="13"/>
  <c r="K27" i="13" s="1"/>
  <c r="J168" i="15"/>
  <c r="K168" i="15" s="1"/>
  <c r="L168" i="15"/>
  <c r="M168" i="15"/>
  <c r="J170" i="15"/>
  <c r="K170" i="15" s="1"/>
  <c r="L170" i="15" s="1"/>
  <c r="M170" i="15"/>
  <c r="J171" i="15"/>
  <c r="K171" i="15" s="1"/>
  <c r="M171" i="15"/>
  <c r="L171" i="15"/>
  <c r="I141" i="15"/>
  <c r="H141" i="15"/>
  <c r="H119" i="15"/>
  <c r="I119" i="15"/>
  <c r="I134" i="15"/>
  <c r="H134" i="15"/>
  <c r="H112" i="15"/>
  <c r="I112" i="15"/>
  <c r="I140" i="15"/>
  <c r="H140" i="15"/>
  <c r="I104" i="15"/>
  <c r="H104" i="15"/>
  <c r="N105" i="15"/>
  <c r="O105" i="15"/>
  <c r="H77" i="15"/>
  <c r="I77" i="15"/>
  <c r="I53" i="15"/>
  <c r="H53" i="15"/>
  <c r="J79" i="15"/>
  <c r="K79" i="15" s="1"/>
  <c r="L79" i="15" s="1"/>
  <c r="M79" i="15"/>
  <c r="N33" i="15"/>
  <c r="O33" i="15"/>
  <c r="J47" i="15"/>
  <c r="K47" i="15" s="1"/>
  <c r="L47" i="15" s="1"/>
  <c r="M47" i="15"/>
  <c r="N93" i="15"/>
  <c r="O93" i="15"/>
  <c r="M25" i="15"/>
  <c r="L25" i="15"/>
  <c r="J25" i="15"/>
  <c r="K25" i="15" s="1"/>
  <c r="H4" i="15"/>
  <c r="I4" i="15"/>
  <c r="N35" i="15"/>
  <c r="O35" i="15"/>
  <c r="H16" i="15"/>
  <c r="I16" i="15"/>
  <c r="E151" i="13"/>
  <c r="F151" i="13" s="1"/>
  <c r="L156" i="13"/>
  <c r="I156" i="13" s="1"/>
  <c r="J156" i="13" s="1"/>
  <c r="M29" i="15"/>
  <c r="L29" i="15"/>
  <c r="J29" i="15"/>
  <c r="K29" i="15" s="1"/>
  <c r="E157" i="13"/>
  <c r="F157" i="13" s="1"/>
  <c r="E154" i="13"/>
  <c r="F154" i="13" s="1"/>
  <c r="G154" i="13"/>
  <c r="G130" i="13"/>
  <c r="E139" i="13"/>
  <c r="F139" i="13" s="1"/>
  <c r="G139" i="13"/>
  <c r="G115" i="13"/>
  <c r="G118" i="13"/>
  <c r="E118" i="13"/>
  <c r="F118" i="13" s="1"/>
  <c r="E93" i="13"/>
  <c r="F93" i="13" s="1"/>
  <c r="G85" i="13"/>
  <c r="E85" i="13"/>
  <c r="F85" i="13" s="1"/>
  <c r="L104" i="13"/>
  <c r="I104" i="13" s="1"/>
  <c r="J104" i="13" s="1"/>
  <c r="G103" i="13"/>
  <c r="G81" i="13"/>
  <c r="E81" i="13"/>
  <c r="F81" i="13" s="1"/>
  <c r="E101" i="13"/>
  <c r="F101" i="13" s="1"/>
  <c r="G30" i="13"/>
  <c r="G109" i="13"/>
  <c r="E109" i="13"/>
  <c r="F109" i="13" s="1"/>
  <c r="G17" i="13"/>
  <c r="E17" i="13"/>
  <c r="F17" i="13" s="1"/>
  <c r="H35" i="13"/>
  <c r="K35" i="13"/>
  <c r="G48" i="13"/>
  <c r="E12" i="13"/>
  <c r="F12" i="13" s="1"/>
  <c r="H10" i="13"/>
  <c r="K10" i="13"/>
  <c r="H11" i="13"/>
  <c r="K11" i="13"/>
  <c r="G50" i="13"/>
  <c r="G25" i="13"/>
  <c r="E25" i="13"/>
  <c r="F25" i="13" s="1"/>
  <c r="J176" i="15"/>
  <c r="K176" i="15" s="1"/>
  <c r="M176" i="15"/>
  <c r="L176" i="15"/>
  <c r="N132" i="15"/>
  <c r="O132" i="15"/>
  <c r="N88" i="15"/>
  <c r="O88" i="15"/>
  <c r="H66" i="15"/>
  <c r="I66" i="15"/>
  <c r="E149" i="13"/>
  <c r="F149" i="13" s="1"/>
  <c r="L80" i="13"/>
  <c r="I80" i="13" s="1"/>
  <c r="J80" i="13" s="1"/>
  <c r="E52" i="13"/>
  <c r="F52" i="13" s="1"/>
  <c r="H65" i="15"/>
  <c r="I65" i="15"/>
  <c r="O61" i="15"/>
  <c r="N61" i="15"/>
  <c r="N19" i="15"/>
  <c r="O19" i="15"/>
  <c r="M136" i="13"/>
  <c r="L107" i="13"/>
  <c r="I107" i="13" s="1"/>
  <c r="J107" i="13" s="1"/>
  <c r="H113" i="13"/>
  <c r="K113" i="13" s="1"/>
  <c r="E114" i="13"/>
  <c r="F114" i="13" s="1"/>
  <c r="H20" i="13"/>
  <c r="K20" i="13" s="1"/>
  <c r="M148" i="15"/>
  <c r="J148" i="15"/>
  <c r="K148" i="15" s="1"/>
  <c r="L148" i="15" s="1"/>
  <c r="E174" i="13"/>
  <c r="F174" i="13" s="1"/>
  <c r="H95" i="13"/>
  <c r="K95" i="13"/>
  <c r="E82" i="13"/>
  <c r="F82" i="13" s="1"/>
  <c r="G24" i="13"/>
  <c r="E24" i="13"/>
  <c r="F24" i="13" s="1"/>
  <c r="H15" i="13"/>
  <c r="K15" i="13"/>
  <c r="G61" i="13"/>
  <c r="M152" i="15"/>
  <c r="L152" i="15"/>
  <c r="J152" i="15"/>
  <c r="K152" i="15" s="1"/>
  <c r="M138" i="15"/>
  <c r="J138" i="15"/>
  <c r="K138" i="15" s="1"/>
  <c r="L138" i="15" s="1"/>
  <c r="H117" i="15"/>
  <c r="I117" i="15"/>
  <c r="I165" i="15"/>
  <c r="H165" i="15"/>
  <c r="J131" i="15"/>
  <c r="K131" i="15" s="1"/>
  <c r="L131" i="15" s="1"/>
  <c r="M131" i="15"/>
  <c r="M142" i="15"/>
  <c r="L142" i="15"/>
  <c r="J142" i="15"/>
  <c r="K142" i="15" s="1"/>
  <c r="J135" i="15"/>
  <c r="K135" i="15" s="1"/>
  <c r="L135" i="15" s="1"/>
  <c r="M135" i="15"/>
  <c r="L110" i="15"/>
  <c r="J110" i="15"/>
  <c r="K110" i="15" s="1"/>
  <c r="M110" i="15"/>
  <c r="J55" i="15"/>
  <c r="K55" i="15" s="1"/>
  <c r="M55" i="15"/>
  <c r="L55" i="15"/>
  <c r="N90" i="15"/>
  <c r="O90" i="15"/>
  <c r="N97" i="15"/>
  <c r="O97" i="15"/>
  <c r="O60" i="15"/>
  <c r="N60" i="15"/>
  <c r="H49" i="15"/>
  <c r="I49" i="15"/>
  <c r="H46" i="15"/>
  <c r="I46" i="15"/>
  <c r="J71" i="15"/>
  <c r="K71" i="15" s="1"/>
  <c r="L71" i="15" s="1"/>
  <c r="M71" i="15"/>
  <c r="H26" i="15"/>
  <c r="I26" i="15"/>
  <c r="N7" i="15"/>
  <c r="O7" i="15"/>
  <c r="L3" i="15"/>
  <c r="N72" i="15"/>
  <c r="H28" i="15"/>
  <c r="I28" i="15"/>
  <c r="H170" i="13"/>
  <c r="K170" i="13" s="1"/>
  <c r="M150" i="13"/>
  <c r="L150" i="13"/>
  <c r="I150" i="13" s="1"/>
  <c r="J150" i="13" s="1"/>
  <c r="N176" i="13"/>
  <c r="O176" i="13" s="1"/>
  <c r="K145" i="13"/>
  <c r="H145" i="13"/>
  <c r="K137" i="13"/>
  <c r="H137" i="13"/>
  <c r="K127" i="13"/>
  <c r="H127" i="13"/>
  <c r="E153" i="13"/>
  <c r="F153" i="13" s="1"/>
  <c r="J52" i="15"/>
  <c r="K52" i="15" s="1"/>
  <c r="L52" i="15" s="1"/>
  <c r="M52" i="15"/>
  <c r="G83" i="13"/>
  <c r="E83" i="13"/>
  <c r="F83" i="13" s="1"/>
  <c r="G90" i="13"/>
  <c r="E90" i="13"/>
  <c r="F90" i="13" s="1"/>
  <c r="G22" i="13"/>
  <c r="E13" i="13"/>
  <c r="F13" i="13" s="1"/>
  <c r="K38" i="13"/>
  <c r="H38" i="13"/>
  <c r="G33" i="13"/>
  <c r="E33" i="13"/>
  <c r="F33" i="13" s="1"/>
  <c r="E6" i="13"/>
  <c r="F6" i="13" s="1"/>
  <c r="F6" i="10"/>
  <c r="D6" i="10"/>
  <c r="H29" i="13"/>
  <c r="K29" i="13" s="1"/>
  <c r="M154" i="15"/>
  <c r="J154" i="15"/>
  <c r="K154" i="15" s="1"/>
  <c r="L154" i="15" s="1"/>
  <c r="H114" i="15"/>
  <c r="I114" i="15"/>
  <c r="M107" i="15"/>
  <c r="J107" i="15"/>
  <c r="K107" i="15" s="1"/>
  <c r="L107" i="15" s="1"/>
  <c r="I59" i="15"/>
  <c r="H59" i="15"/>
  <c r="J50" i="15"/>
  <c r="K50" i="15" s="1"/>
  <c r="L50" i="15" s="1"/>
  <c r="M50" i="15"/>
  <c r="H171" i="13"/>
  <c r="K171" i="13" s="1"/>
  <c r="H122" i="13"/>
  <c r="K122" i="13" s="1"/>
  <c r="E94" i="13"/>
  <c r="F94" i="13" s="1"/>
  <c r="L117" i="13"/>
  <c r="I117" i="13" s="1"/>
  <c r="J117" i="13" s="1"/>
  <c r="E31" i="13"/>
  <c r="F31" i="13" s="1"/>
  <c r="H19" i="13"/>
  <c r="K19" i="13" s="1"/>
  <c r="L123" i="15"/>
  <c r="J123" i="15"/>
  <c r="K123" i="15" s="1"/>
  <c r="M123" i="15"/>
  <c r="N44" i="15"/>
  <c r="O44" i="15"/>
  <c r="L129" i="13"/>
  <c r="I129" i="13" s="1"/>
  <c r="J129" i="13" s="1"/>
  <c r="H57" i="13"/>
  <c r="K57" i="13" s="1"/>
  <c r="E32" i="13"/>
  <c r="F32" i="13" s="1"/>
  <c r="G21" i="13"/>
  <c r="N122" i="15"/>
  <c r="O122" i="15"/>
  <c r="I87" i="15"/>
  <c r="H87" i="15"/>
  <c r="H118" i="15"/>
  <c r="I118" i="15"/>
  <c r="N106" i="15"/>
  <c r="O106" i="15"/>
  <c r="H51" i="15"/>
  <c r="I51" i="15"/>
  <c r="J67" i="15"/>
  <c r="K67" i="15" s="1"/>
  <c r="L67" i="15"/>
  <c r="M67" i="15"/>
  <c r="H18" i="15"/>
  <c r="I18" i="15"/>
  <c r="H24" i="15"/>
  <c r="I24" i="15"/>
  <c r="H34" i="15"/>
  <c r="I34" i="15"/>
  <c r="J63" i="15"/>
  <c r="K63" i="15" s="1"/>
  <c r="L63" i="15" s="1"/>
  <c r="M63" i="15"/>
  <c r="H134" i="13"/>
  <c r="K134" i="13" s="1"/>
  <c r="G105" i="13"/>
  <c r="M121" i="13"/>
  <c r="M76" i="13"/>
  <c r="L76" i="13"/>
  <c r="I76" i="13" s="1"/>
  <c r="J76" i="13" s="1"/>
  <c r="I169" i="15"/>
  <c r="H169" i="15"/>
  <c r="J163" i="15"/>
  <c r="K163" i="15" s="1"/>
  <c r="M163" i="15"/>
  <c r="L163" i="15"/>
  <c r="H115" i="15"/>
  <c r="I115" i="15"/>
  <c r="I143" i="15"/>
  <c r="H143" i="15"/>
  <c r="I160" i="15"/>
  <c r="H160" i="15"/>
  <c r="H116" i="15"/>
  <c r="I116" i="15"/>
  <c r="I156" i="15"/>
  <c r="H156" i="15"/>
  <c r="I100" i="15"/>
  <c r="H100" i="15"/>
  <c r="M111" i="15"/>
  <c r="L111" i="15"/>
  <c r="J111" i="15"/>
  <c r="K111" i="15" s="1"/>
  <c r="M102" i="15"/>
  <c r="J102" i="15"/>
  <c r="K102" i="15" s="1"/>
  <c r="L102" i="15" s="1"/>
  <c r="M98" i="15"/>
  <c r="J98" i="15"/>
  <c r="K98" i="15" s="1"/>
  <c r="L98" i="15" s="1"/>
  <c r="I95" i="15"/>
  <c r="H95" i="15"/>
  <c r="H73" i="15"/>
  <c r="I73" i="15"/>
  <c r="M86" i="15"/>
  <c r="J86" i="15"/>
  <c r="K86" i="15" s="1"/>
  <c r="L86" i="15" s="1"/>
  <c r="J58" i="15"/>
  <c r="K58" i="15" s="1"/>
  <c r="L58" i="15"/>
  <c r="M58" i="15"/>
  <c r="O62" i="15"/>
  <c r="N62" i="15"/>
  <c r="L91" i="15"/>
  <c r="M91" i="15"/>
  <c r="J91" i="15"/>
  <c r="K91" i="15" s="1"/>
  <c r="O56" i="15"/>
  <c r="N56" i="15"/>
  <c r="H6" i="15"/>
  <c r="I6" i="15"/>
  <c r="M13" i="15"/>
  <c r="L13" i="15"/>
  <c r="J13" i="15"/>
  <c r="K13" i="15" s="1"/>
  <c r="N64" i="15"/>
  <c r="J83" i="15"/>
  <c r="K83" i="15" s="1"/>
  <c r="L83" i="15"/>
  <c r="M83" i="15"/>
  <c r="J57" i="15"/>
  <c r="K57" i="15" s="1"/>
  <c r="L57" i="15" s="1"/>
  <c r="M57" i="15"/>
  <c r="H32" i="15"/>
  <c r="I32" i="15"/>
  <c r="E152" i="13"/>
  <c r="F152" i="13" s="1"/>
  <c r="G152" i="13"/>
  <c r="E162" i="13"/>
  <c r="F162" i="13" s="1"/>
  <c r="G162" i="13"/>
  <c r="E155" i="13"/>
  <c r="F155" i="13" s="1"/>
  <c r="G155" i="13"/>
  <c r="M148" i="13"/>
  <c r="E158" i="13"/>
  <c r="F158" i="13" s="1"/>
  <c r="G158" i="13"/>
  <c r="G111" i="13"/>
  <c r="E98" i="13"/>
  <c r="F98" i="13" s="1"/>
  <c r="G98" i="13"/>
  <c r="E131" i="13"/>
  <c r="F131" i="13" s="1"/>
  <c r="G131" i="13"/>
  <c r="G91" i="13"/>
  <c r="E91" i="13"/>
  <c r="F91" i="13" s="1"/>
  <c r="H138" i="13"/>
  <c r="K138" i="13" s="1"/>
  <c r="F78" i="13"/>
  <c r="H123" i="13"/>
  <c r="K123" i="13" s="1"/>
  <c r="E86" i="13"/>
  <c r="F86" i="13" s="1"/>
  <c r="L99" i="13"/>
  <c r="I99" i="13" s="1"/>
  <c r="J99" i="13" s="1"/>
  <c r="G55" i="13"/>
  <c r="E55" i="13"/>
  <c r="F55" i="13" s="1"/>
  <c r="G9" i="13"/>
  <c r="E9" i="13"/>
  <c r="F9" i="13" s="1"/>
  <c r="E92" i="13"/>
  <c r="F92" i="13" s="1"/>
  <c r="L58" i="13"/>
  <c r="I58" i="13" s="1"/>
  <c r="J58" i="13" s="1"/>
  <c r="H28" i="13"/>
  <c r="K28" i="13" s="1"/>
  <c r="H44" i="13"/>
  <c r="K44" i="13"/>
  <c r="E46" i="13"/>
  <c r="F46" i="13" s="1"/>
  <c r="G39" i="13"/>
  <c r="J126" i="15"/>
  <c r="K126" i="15" s="1"/>
  <c r="L126" i="15" s="1"/>
  <c r="M126" i="15"/>
  <c r="H74" i="15"/>
  <c r="I74" i="15"/>
  <c r="M31" i="15"/>
  <c r="L31" i="15"/>
  <c r="J31" i="15"/>
  <c r="K31" i="15" s="1"/>
  <c r="E125" i="13"/>
  <c r="F125" i="13" s="1"/>
  <c r="E41" i="13"/>
  <c r="F41" i="13" s="1"/>
  <c r="G41" i="13"/>
  <c r="H67" i="13"/>
  <c r="K67" i="13" s="1"/>
  <c r="I173" i="15"/>
  <c r="H173" i="15"/>
  <c r="J175" i="15"/>
  <c r="K175" i="15" s="1"/>
  <c r="M175" i="15"/>
  <c r="L175" i="15"/>
  <c r="I172" i="15"/>
  <c r="H172" i="15"/>
  <c r="I130" i="15"/>
  <c r="H130" i="15"/>
  <c r="M109" i="15"/>
  <c r="J109" i="15"/>
  <c r="K109" i="15" s="1"/>
  <c r="L109" i="15" s="1"/>
  <c r="N101" i="15"/>
  <c r="O101" i="15"/>
  <c r="E161" i="13"/>
  <c r="F161" i="13" s="1"/>
  <c r="G161" i="13"/>
  <c r="E60" i="13"/>
  <c r="F60" i="13" s="1"/>
  <c r="G23" i="13"/>
  <c r="E23" i="13"/>
  <c r="F23" i="13" s="1"/>
  <c r="J178" i="15"/>
  <c r="K178" i="15" s="1"/>
  <c r="L178" i="15" s="1"/>
  <c r="M178" i="15"/>
  <c r="J166" i="15"/>
  <c r="K166" i="15" s="1"/>
  <c r="L166" i="15" s="1"/>
  <c r="M166" i="15"/>
  <c r="H121" i="15"/>
  <c r="I121" i="15"/>
  <c r="I146" i="15"/>
  <c r="H146" i="15"/>
  <c r="I133" i="15"/>
  <c r="H133" i="15"/>
  <c r="N43" i="15"/>
  <c r="O43" i="15"/>
  <c r="M27" i="15"/>
  <c r="J27" i="15"/>
  <c r="K27" i="15" s="1"/>
  <c r="L27" i="15" s="1"/>
  <c r="H172" i="13"/>
  <c r="K172" i="13" s="1"/>
  <c r="M5" i="15"/>
  <c r="L5" i="15"/>
  <c r="J5" i="15"/>
  <c r="K5" i="15" s="1"/>
  <c r="M17" i="15"/>
  <c r="J17" i="15"/>
  <c r="K17" i="15" s="1"/>
  <c r="L17" i="15" s="1"/>
  <c r="E159" i="13"/>
  <c r="F159" i="13" s="1"/>
  <c r="G159" i="13"/>
  <c r="E124" i="13"/>
  <c r="F124" i="13" s="1"/>
  <c r="G124" i="13"/>
  <c r="E135" i="13"/>
  <c r="F135" i="13" s="1"/>
  <c r="M164" i="13"/>
  <c r="H43" i="13"/>
  <c r="K43" i="13"/>
  <c r="E49" i="13"/>
  <c r="F49" i="13" s="1"/>
  <c r="I177" i="15"/>
  <c r="H177" i="15"/>
  <c r="J159" i="15"/>
  <c r="K159" i="15" s="1"/>
  <c r="L159" i="15"/>
  <c r="M159" i="15"/>
  <c r="I162" i="15"/>
  <c r="H162" i="15"/>
  <c r="I150" i="15"/>
  <c r="H150" i="15"/>
  <c r="M149" i="15"/>
  <c r="J149" i="15"/>
  <c r="K149" i="15" s="1"/>
  <c r="L149" i="15" s="1"/>
  <c r="M136" i="15"/>
  <c r="L136" i="15"/>
  <c r="J136" i="15"/>
  <c r="K136" i="15" s="1"/>
  <c r="H113" i="15"/>
  <c r="I113" i="15"/>
  <c r="J161" i="15"/>
  <c r="K161" i="15" s="1"/>
  <c r="L161" i="15"/>
  <c r="M161" i="15"/>
  <c r="M151" i="15"/>
  <c r="J151" i="15"/>
  <c r="K151" i="15" s="1"/>
  <c r="L151" i="15" s="1"/>
  <c r="I137" i="15"/>
  <c r="H137" i="15"/>
  <c r="H108" i="15"/>
  <c r="I108" i="15"/>
  <c r="N127" i="15"/>
  <c r="M145" i="15"/>
  <c r="J145" i="15"/>
  <c r="K145" i="15" s="1"/>
  <c r="L145" i="15" s="1"/>
  <c r="H70" i="15"/>
  <c r="I70" i="15"/>
  <c r="N45" i="15"/>
  <c r="O45" i="15"/>
  <c r="H12" i="15"/>
  <c r="I12" i="15"/>
  <c r="H30" i="15"/>
  <c r="I30" i="15"/>
  <c r="H2" i="15"/>
  <c r="I2" i="15"/>
  <c r="H38" i="15"/>
  <c r="I38" i="15"/>
  <c r="M9" i="15"/>
  <c r="J9" i="15"/>
  <c r="K9" i="15" s="1"/>
  <c r="L9" i="15" s="1"/>
  <c r="N39" i="15"/>
  <c r="O39" i="15"/>
  <c r="M15" i="15"/>
  <c r="J15" i="15"/>
  <c r="K15" i="15" s="1"/>
  <c r="L15" i="15" s="1"/>
  <c r="H78" i="15"/>
  <c r="I78" i="15"/>
  <c r="M21" i="15"/>
  <c r="J21" i="15"/>
  <c r="K21" i="15" s="1"/>
  <c r="L21" i="15" s="1"/>
  <c r="H10" i="15"/>
  <c r="I10" i="15"/>
  <c r="N168" i="13"/>
  <c r="O168" i="13"/>
  <c r="H175" i="13"/>
  <c r="K175" i="13"/>
  <c r="N68" i="15"/>
  <c r="H132" i="13"/>
  <c r="K132" i="13" s="1"/>
  <c r="E163" i="13"/>
  <c r="F163" i="13" s="1"/>
  <c r="K144" i="13"/>
  <c r="H144" i="13"/>
  <c r="E128" i="13"/>
  <c r="F128" i="13" s="1"/>
  <c r="E59" i="13"/>
  <c r="F59" i="13" s="1"/>
  <c r="G59" i="13"/>
  <c r="H68" i="13"/>
  <c r="K68" i="13" s="1"/>
  <c r="E88" i="13"/>
  <c r="F88" i="13" s="1"/>
  <c r="H45" i="13"/>
  <c r="K45" i="13"/>
  <c r="E3" i="13"/>
  <c r="F3" i="13" s="1"/>
  <c r="E26" i="13"/>
  <c r="F26" i="13" s="1"/>
  <c r="H2" i="13"/>
  <c r="K2" i="13" s="1"/>
  <c r="E74" i="13"/>
  <c r="F74" i="13" s="1"/>
  <c r="H4" i="13"/>
  <c r="K4" i="13" s="1"/>
  <c r="H14" i="13"/>
  <c r="K14" i="13"/>
  <c r="CB6" i="2" l="1"/>
  <c r="B6" i="2" s="1"/>
  <c r="CB4" i="2"/>
  <c r="B4" i="2" s="1"/>
  <c r="CB5" i="2"/>
  <c r="B5" i="2" s="1"/>
  <c r="C7" i="10"/>
  <c r="C10" i="10" s="1"/>
  <c r="F10" i="10" s="1"/>
  <c r="L119" i="13"/>
  <c r="I119" i="13" s="1"/>
  <c r="J119" i="13" s="1"/>
  <c r="L78" i="13"/>
  <c r="I78" i="13" s="1"/>
  <c r="J78" i="13" s="1"/>
  <c r="M166" i="13"/>
  <c r="L166" i="13"/>
  <c r="I166" i="13" s="1"/>
  <c r="J166" i="13" s="1"/>
  <c r="L134" i="13"/>
  <c r="I134" i="13" s="1"/>
  <c r="J134" i="13" s="1"/>
  <c r="L57" i="13"/>
  <c r="I57" i="13" s="1"/>
  <c r="J57" i="13" s="1"/>
  <c r="M142" i="13"/>
  <c r="L142" i="13"/>
  <c r="I142" i="13" s="1"/>
  <c r="J142" i="13" s="1"/>
  <c r="L47" i="13"/>
  <c r="I47" i="13" s="1"/>
  <c r="J47" i="13" s="1"/>
  <c r="L19" i="13"/>
  <c r="I19" i="13" s="1"/>
  <c r="J19" i="13" s="1"/>
  <c r="L29" i="13"/>
  <c r="I29" i="13" s="1"/>
  <c r="J29" i="13" s="1"/>
  <c r="P176" i="13"/>
  <c r="Q176" i="13" s="1"/>
  <c r="R176" i="13" s="1"/>
  <c r="S176" i="13"/>
  <c r="L167" i="13"/>
  <c r="I167" i="13" s="1"/>
  <c r="J167" i="13" s="1"/>
  <c r="L4" i="13"/>
  <c r="I4" i="13" s="1"/>
  <c r="J4" i="13" s="1"/>
  <c r="L172" i="13"/>
  <c r="I172" i="13" s="1"/>
  <c r="J172" i="13" s="1"/>
  <c r="L68" i="13"/>
  <c r="I68" i="13" s="1"/>
  <c r="J68" i="13" s="1"/>
  <c r="L67" i="13"/>
  <c r="I67" i="13" s="1"/>
  <c r="J67" i="13" s="1"/>
  <c r="M122" i="13"/>
  <c r="L122" i="13"/>
  <c r="I122" i="13" s="1"/>
  <c r="J122" i="13" s="1"/>
  <c r="M20" i="13"/>
  <c r="L20" i="13"/>
  <c r="I20" i="13" s="1"/>
  <c r="J20" i="13" s="1"/>
  <c r="L173" i="13"/>
  <c r="I173" i="13" s="1"/>
  <c r="J173" i="13" s="1"/>
  <c r="L177" i="13"/>
  <c r="I177" i="13" s="1"/>
  <c r="J177" i="13" s="1"/>
  <c r="M123" i="13"/>
  <c r="L123" i="13"/>
  <c r="I123" i="13" s="1"/>
  <c r="J123" i="13" s="1"/>
  <c r="L171" i="13"/>
  <c r="I171" i="13" s="1"/>
  <c r="J171" i="13" s="1"/>
  <c r="L170" i="13"/>
  <c r="I170" i="13" s="1"/>
  <c r="J170" i="13" s="1"/>
  <c r="L27" i="13"/>
  <c r="I27" i="13" s="1"/>
  <c r="J27" i="13" s="1"/>
  <c r="L53" i="13"/>
  <c r="I53" i="13" s="1"/>
  <c r="J53" i="13" s="1"/>
  <c r="L113" i="13"/>
  <c r="I113" i="13" s="1"/>
  <c r="J113" i="13" s="1"/>
  <c r="M132" i="13"/>
  <c r="L132" i="13"/>
  <c r="I132" i="13" s="1"/>
  <c r="J132" i="13" s="1"/>
  <c r="L28" i="13"/>
  <c r="I28" i="13" s="1"/>
  <c r="J28" i="13" s="1"/>
  <c r="L2" i="13"/>
  <c r="I2" i="13" s="1"/>
  <c r="J2" i="13" s="1"/>
  <c r="M138" i="13"/>
  <c r="L138" i="13"/>
  <c r="I138" i="13" s="1"/>
  <c r="J138" i="13" s="1"/>
  <c r="L96" i="13"/>
  <c r="I96" i="13" s="1"/>
  <c r="J96" i="13" s="1"/>
  <c r="M133" i="15"/>
  <c r="J133" i="15"/>
  <c r="K133" i="15" s="1"/>
  <c r="L133" i="15" s="1"/>
  <c r="H105" i="13"/>
  <c r="K105" i="13" s="1"/>
  <c r="L14" i="13"/>
  <c r="I14" i="13" s="1"/>
  <c r="J14" i="13" s="1"/>
  <c r="H59" i="13"/>
  <c r="K59" i="13"/>
  <c r="J146" i="15"/>
  <c r="K146" i="15" s="1"/>
  <c r="L146" i="15" s="1"/>
  <c r="M146" i="15"/>
  <c r="H152" i="13"/>
  <c r="K152" i="13" s="1"/>
  <c r="P56" i="15"/>
  <c r="Q56" i="15" s="1"/>
  <c r="J160" i="15"/>
  <c r="K160" i="15" s="1"/>
  <c r="L160" i="15"/>
  <c r="M160" i="15"/>
  <c r="P61" i="15"/>
  <c r="Q61" i="15" s="1"/>
  <c r="G26" i="13"/>
  <c r="G88" i="13"/>
  <c r="R68" i="15"/>
  <c r="P68" i="15"/>
  <c r="Q68" i="15" s="1"/>
  <c r="J2" i="15"/>
  <c r="K2" i="15" s="1"/>
  <c r="L2" i="15" s="1"/>
  <c r="M2" i="15"/>
  <c r="J70" i="15"/>
  <c r="K70" i="15" s="1"/>
  <c r="L70" i="15" s="1"/>
  <c r="M70" i="15"/>
  <c r="M113" i="15"/>
  <c r="J113" i="15"/>
  <c r="K113" i="15" s="1"/>
  <c r="L113" i="15" s="1"/>
  <c r="P39" i="15"/>
  <c r="Q39" i="15" s="1"/>
  <c r="R39" i="15"/>
  <c r="M162" i="15"/>
  <c r="J162" i="15"/>
  <c r="K162" i="15" s="1"/>
  <c r="L162" i="15"/>
  <c r="G49" i="13"/>
  <c r="N5" i="15"/>
  <c r="O5" i="15"/>
  <c r="P43" i="15"/>
  <c r="Q43" i="15" s="1"/>
  <c r="O166" i="15"/>
  <c r="N166" i="15"/>
  <c r="G60" i="13"/>
  <c r="J130" i="15"/>
  <c r="K130" i="15" s="1"/>
  <c r="L130" i="15" s="1"/>
  <c r="M130" i="15"/>
  <c r="H39" i="13"/>
  <c r="K39" i="13"/>
  <c r="O57" i="15"/>
  <c r="N57" i="15"/>
  <c r="N13" i="15"/>
  <c r="O13" i="15"/>
  <c r="R62" i="15"/>
  <c r="P62" i="15"/>
  <c r="Q62" i="15" s="1"/>
  <c r="M115" i="15"/>
  <c r="L115" i="15"/>
  <c r="J115" i="15"/>
  <c r="K115" i="15" s="1"/>
  <c r="N121" i="13"/>
  <c r="O121" i="13"/>
  <c r="G94" i="13"/>
  <c r="N50" i="15"/>
  <c r="O50" i="15"/>
  <c r="J114" i="15"/>
  <c r="K114" i="15" s="1"/>
  <c r="L114" i="15" s="1"/>
  <c r="M114" i="15"/>
  <c r="M28" i="15"/>
  <c r="L28" i="15"/>
  <c r="J28" i="15"/>
  <c r="K28" i="15" s="1"/>
  <c r="N131" i="15"/>
  <c r="O131" i="15"/>
  <c r="N136" i="13"/>
  <c r="O136" i="13" s="1"/>
  <c r="G52" i="13"/>
  <c r="P88" i="15"/>
  <c r="Q88" i="15" s="1"/>
  <c r="R88" i="15"/>
  <c r="H50" i="13"/>
  <c r="K50" i="13" s="1"/>
  <c r="G12" i="13"/>
  <c r="M104" i="13"/>
  <c r="H115" i="13"/>
  <c r="K115" i="13"/>
  <c r="M16" i="15"/>
  <c r="L16" i="15"/>
  <c r="J16" i="15"/>
  <c r="K16" i="15" s="1"/>
  <c r="M104" i="15"/>
  <c r="J104" i="15"/>
  <c r="K104" i="15" s="1"/>
  <c r="L104" i="15" s="1"/>
  <c r="O170" i="15"/>
  <c r="N170" i="15"/>
  <c r="H16" i="13"/>
  <c r="K16" i="13" s="1"/>
  <c r="O174" i="15"/>
  <c r="N174" i="15"/>
  <c r="G42" i="13"/>
  <c r="M103" i="15"/>
  <c r="L103" i="15"/>
  <c r="J103" i="15"/>
  <c r="K103" i="15" s="1"/>
  <c r="K62" i="13"/>
  <c r="H62" i="13"/>
  <c r="N37" i="15"/>
  <c r="O37" i="15"/>
  <c r="M14" i="15"/>
  <c r="L14" i="15"/>
  <c r="J14" i="15"/>
  <c r="K14" i="15" s="1"/>
  <c r="M96" i="15"/>
  <c r="J96" i="15"/>
  <c r="K96" i="15" s="1"/>
  <c r="L96" i="15" s="1"/>
  <c r="R128" i="15"/>
  <c r="P128" i="15"/>
  <c r="Q128" i="15" s="1"/>
  <c r="N155" i="15"/>
  <c r="O155" i="15"/>
  <c r="L133" i="13"/>
  <c r="I133" i="13" s="1"/>
  <c r="J133" i="13" s="1"/>
  <c r="J81" i="15"/>
  <c r="K81" i="15" s="1"/>
  <c r="L81" i="15"/>
  <c r="M81" i="15"/>
  <c r="M37" i="13"/>
  <c r="M65" i="13"/>
  <c r="N21" i="15"/>
  <c r="O21" i="15"/>
  <c r="K162" i="13"/>
  <c r="H162" i="13"/>
  <c r="H83" i="13"/>
  <c r="K83" i="13"/>
  <c r="L127" i="13"/>
  <c r="I127" i="13" s="1"/>
  <c r="J127" i="13" s="1"/>
  <c r="R97" i="15"/>
  <c r="P97" i="15"/>
  <c r="Q97" i="15" s="1"/>
  <c r="L11" i="13"/>
  <c r="I11" i="13" s="1"/>
  <c r="J11" i="13" s="1"/>
  <c r="H48" i="13"/>
  <c r="K48" i="13"/>
  <c r="H109" i="13"/>
  <c r="K109" i="13" s="1"/>
  <c r="K139" i="13"/>
  <c r="H139" i="13"/>
  <c r="P93" i="15"/>
  <c r="Q93" i="15" s="1"/>
  <c r="M119" i="15"/>
  <c r="J119" i="15"/>
  <c r="K119" i="15" s="1"/>
  <c r="L119" i="15" s="1"/>
  <c r="J120" i="15"/>
  <c r="K120" i="15" s="1"/>
  <c r="L120" i="15" s="1"/>
  <c r="M120" i="15"/>
  <c r="N160" i="13"/>
  <c r="O160" i="13" s="1"/>
  <c r="O145" i="15"/>
  <c r="N145" i="15"/>
  <c r="L43" i="13"/>
  <c r="I43" i="13" s="1"/>
  <c r="J43" i="13" s="1"/>
  <c r="K161" i="13"/>
  <c r="H161" i="13"/>
  <c r="P72" i="15"/>
  <c r="Q72" i="15" s="1"/>
  <c r="O138" i="15"/>
  <c r="N138" i="15"/>
  <c r="L56" i="13"/>
  <c r="I56" i="13" s="1"/>
  <c r="J56" i="13" s="1"/>
  <c r="L116" i="13"/>
  <c r="I116" i="13" s="1"/>
  <c r="J116" i="13" s="1"/>
  <c r="M116" i="13"/>
  <c r="H51" i="13"/>
  <c r="K51" i="13" s="1"/>
  <c r="H89" i="13"/>
  <c r="K89" i="13" s="1"/>
  <c r="J40" i="15"/>
  <c r="K40" i="15" s="1"/>
  <c r="L40" i="15" s="1"/>
  <c r="M40" i="15"/>
  <c r="M157" i="15"/>
  <c r="J157" i="15"/>
  <c r="K157" i="15" s="1"/>
  <c r="L157" i="15" s="1"/>
  <c r="M92" i="15"/>
  <c r="L92" i="15"/>
  <c r="J92" i="15"/>
  <c r="K92" i="15" s="1"/>
  <c r="H106" i="13"/>
  <c r="K106" i="13"/>
  <c r="N164" i="15"/>
  <c r="O164" i="15"/>
  <c r="N79" i="13"/>
  <c r="O79" i="13"/>
  <c r="L8" i="13"/>
  <c r="I8" i="13" s="1"/>
  <c r="J8" i="13" s="1"/>
  <c r="G74" i="13"/>
  <c r="G3" i="13"/>
  <c r="G163" i="13"/>
  <c r="N136" i="15"/>
  <c r="O136" i="15"/>
  <c r="N159" i="15"/>
  <c r="O159" i="15"/>
  <c r="J172" i="15"/>
  <c r="K172" i="15" s="1"/>
  <c r="M172" i="15"/>
  <c r="L172" i="15"/>
  <c r="N31" i="15"/>
  <c r="O31" i="15"/>
  <c r="G46" i="13"/>
  <c r="M58" i="13"/>
  <c r="M99" i="13"/>
  <c r="O83" i="15"/>
  <c r="N83" i="15"/>
  <c r="M6" i="15"/>
  <c r="J6" i="15"/>
  <c r="K6" i="15" s="1"/>
  <c r="L6" i="15" s="1"/>
  <c r="N58" i="15"/>
  <c r="O58" i="15"/>
  <c r="M95" i="15"/>
  <c r="J95" i="15"/>
  <c r="K95" i="15" s="1"/>
  <c r="L95" i="15"/>
  <c r="J116" i="15"/>
  <c r="K116" i="15" s="1"/>
  <c r="L116" i="15" s="1"/>
  <c r="M116" i="15"/>
  <c r="N163" i="15"/>
  <c r="O163" i="15"/>
  <c r="J51" i="15"/>
  <c r="K51" i="15" s="1"/>
  <c r="L51" i="15" s="1"/>
  <c r="M51" i="15"/>
  <c r="P122" i="15"/>
  <c r="Q122" i="15" s="1"/>
  <c r="M129" i="13"/>
  <c r="J59" i="15"/>
  <c r="K59" i="15" s="1"/>
  <c r="L59" i="15"/>
  <c r="M59" i="15"/>
  <c r="L38" i="13"/>
  <c r="I38" i="13" s="1"/>
  <c r="J38" i="13" s="1"/>
  <c r="O135" i="15"/>
  <c r="N135" i="15"/>
  <c r="G174" i="13"/>
  <c r="G114" i="13"/>
  <c r="P19" i="15"/>
  <c r="Q19" i="15" s="1"/>
  <c r="M80" i="13"/>
  <c r="P132" i="15"/>
  <c r="Q132" i="15" s="1"/>
  <c r="H30" i="13"/>
  <c r="K30" i="13" s="1"/>
  <c r="N29" i="15"/>
  <c r="O29" i="15"/>
  <c r="P35" i="15"/>
  <c r="Q35" i="15" s="1"/>
  <c r="R35" i="15"/>
  <c r="J53" i="15"/>
  <c r="K53" i="15" s="1"/>
  <c r="M53" i="15"/>
  <c r="L53" i="15"/>
  <c r="J140" i="15"/>
  <c r="K140" i="15" s="1"/>
  <c r="L140" i="15"/>
  <c r="M140" i="15"/>
  <c r="M141" i="15"/>
  <c r="J141" i="15"/>
  <c r="K141" i="15" s="1"/>
  <c r="L141" i="15" s="1"/>
  <c r="O168" i="15"/>
  <c r="N168" i="15"/>
  <c r="M5" i="13"/>
  <c r="N89" i="15"/>
  <c r="O89" i="15"/>
  <c r="G40" i="13"/>
  <c r="G73" i="13"/>
  <c r="M143" i="13"/>
  <c r="L143" i="13"/>
  <c r="I143" i="13" s="1"/>
  <c r="J143" i="13" s="1"/>
  <c r="R80" i="15"/>
  <c r="J36" i="15"/>
  <c r="K36" i="15" s="1"/>
  <c r="M36" i="15"/>
  <c r="L36" i="15"/>
  <c r="J125" i="15"/>
  <c r="K125" i="15" s="1"/>
  <c r="L125" i="15" s="1"/>
  <c r="M125" i="15"/>
  <c r="G141" i="13"/>
  <c r="M126" i="13"/>
  <c r="L144" i="13"/>
  <c r="I144" i="13" s="1"/>
  <c r="J144" i="13" s="1"/>
  <c r="J30" i="15"/>
  <c r="K30" i="15" s="1"/>
  <c r="L30" i="15" s="1"/>
  <c r="M30" i="15"/>
  <c r="O151" i="15"/>
  <c r="N151" i="15"/>
  <c r="N102" i="15"/>
  <c r="O102" i="15"/>
  <c r="J34" i="15"/>
  <c r="K34" i="15" s="1"/>
  <c r="L34" i="15" s="1"/>
  <c r="M34" i="15"/>
  <c r="L45" i="13"/>
  <c r="I45" i="13" s="1"/>
  <c r="J45" i="13" s="1"/>
  <c r="P168" i="13"/>
  <c r="Q168" i="13" s="1"/>
  <c r="S168" i="13"/>
  <c r="R168" i="13"/>
  <c r="M12" i="15"/>
  <c r="J12" i="15"/>
  <c r="K12" i="15" s="1"/>
  <c r="L12" i="15" s="1"/>
  <c r="O161" i="15"/>
  <c r="N161" i="15"/>
  <c r="H130" i="13"/>
  <c r="K130" i="13"/>
  <c r="N47" i="15"/>
  <c r="O47" i="15"/>
  <c r="S140" i="13"/>
  <c r="P140" i="13"/>
  <c r="Q140" i="13" s="1"/>
  <c r="R140" i="13" s="1"/>
  <c r="J69" i="15"/>
  <c r="K69" i="15" s="1"/>
  <c r="L69" i="15" s="1"/>
  <c r="M69" i="15"/>
  <c r="N124" i="15"/>
  <c r="O124" i="15"/>
  <c r="H34" i="13"/>
  <c r="K34" i="13"/>
  <c r="H98" i="13"/>
  <c r="K98" i="13" s="1"/>
  <c r="J73" i="15"/>
  <c r="K73" i="15" s="1"/>
  <c r="L73" i="15" s="1"/>
  <c r="M73" i="15"/>
  <c r="J78" i="15"/>
  <c r="K78" i="15" s="1"/>
  <c r="L78" i="15" s="1"/>
  <c r="M78" i="15"/>
  <c r="N9" i="15"/>
  <c r="O9" i="15"/>
  <c r="R127" i="15"/>
  <c r="P127" i="15"/>
  <c r="Q127" i="15" s="1"/>
  <c r="O178" i="15"/>
  <c r="N178" i="15"/>
  <c r="J24" i="15"/>
  <c r="K24" i="15" s="1"/>
  <c r="L24" i="15" s="1"/>
  <c r="M24" i="15"/>
  <c r="H21" i="13"/>
  <c r="K21" i="13" s="1"/>
  <c r="O154" i="15"/>
  <c r="N154" i="15"/>
  <c r="N52" i="15"/>
  <c r="O52" i="15"/>
  <c r="M46" i="15"/>
  <c r="J46" i="15"/>
  <c r="K46" i="15" s="1"/>
  <c r="L46" i="15" s="1"/>
  <c r="R90" i="15"/>
  <c r="P90" i="15"/>
  <c r="Q90" i="15" s="1"/>
  <c r="H24" i="13"/>
  <c r="K24" i="13"/>
  <c r="N108" i="13"/>
  <c r="O108" i="13" s="1"/>
  <c r="K77" i="13"/>
  <c r="H77" i="13"/>
  <c r="N110" i="13"/>
  <c r="O110" i="13" s="1"/>
  <c r="O164" i="13"/>
  <c r="N164" i="13"/>
  <c r="P101" i="15"/>
  <c r="Q101" i="15" s="1"/>
  <c r="H41" i="13"/>
  <c r="K41" i="13" s="1"/>
  <c r="J74" i="15"/>
  <c r="K74" i="15" s="1"/>
  <c r="L74" i="15"/>
  <c r="M74" i="15"/>
  <c r="N111" i="15"/>
  <c r="O111" i="15"/>
  <c r="J169" i="15"/>
  <c r="K169" i="15" s="1"/>
  <c r="L169" i="15" s="1"/>
  <c r="M169" i="15"/>
  <c r="P106" i="15"/>
  <c r="Q106" i="15" s="1"/>
  <c r="P44" i="15"/>
  <c r="Q44" i="15" s="1"/>
  <c r="G31" i="13"/>
  <c r="G13" i="13"/>
  <c r="L137" i="13"/>
  <c r="I137" i="13" s="1"/>
  <c r="J137" i="13" s="1"/>
  <c r="P7" i="15"/>
  <c r="Q7" i="15" s="1"/>
  <c r="R7" i="15"/>
  <c r="N152" i="15"/>
  <c r="O152" i="15"/>
  <c r="G149" i="13"/>
  <c r="O176" i="15"/>
  <c r="N176" i="15"/>
  <c r="L10" i="13"/>
  <c r="I10" i="13" s="1"/>
  <c r="J10" i="13" s="1"/>
  <c r="G101" i="13"/>
  <c r="H154" i="13"/>
  <c r="K154" i="13"/>
  <c r="M156" i="13"/>
  <c r="M4" i="15"/>
  <c r="J4" i="15"/>
  <c r="K4" i="15" s="1"/>
  <c r="L4" i="15" s="1"/>
  <c r="N158" i="15"/>
  <c r="O158" i="15"/>
  <c r="L36" i="13"/>
  <c r="I36" i="13" s="1"/>
  <c r="J36" i="13" s="1"/>
  <c r="M22" i="15"/>
  <c r="J22" i="15"/>
  <c r="K22" i="15" s="1"/>
  <c r="L22" i="15" s="1"/>
  <c r="M72" i="13"/>
  <c r="J42" i="15"/>
  <c r="K42" i="15" s="1"/>
  <c r="L42" i="15" s="1"/>
  <c r="M42" i="15"/>
  <c r="N48" i="15"/>
  <c r="O48" i="15"/>
  <c r="P76" i="15"/>
  <c r="Q76" i="15" s="1"/>
  <c r="M85" i="15"/>
  <c r="L85" i="15"/>
  <c r="J85" i="15"/>
  <c r="K85" i="15" s="1"/>
  <c r="N139" i="15"/>
  <c r="O139" i="15"/>
  <c r="N11" i="15"/>
  <c r="O11" i="15"/>
  <c r="M99" i="15"/>
  <c r="J99" i="15"/>
  <c r="K99" i="15" s="1"/>
  <c r="L99" i="15" s="1"/>
  <c r="L97" i="13"/>
  <c r="I97" i="13" s="1"/>
  <c r="J97" i="13" s="1"/>
  <c r="P41" i="15"/>
  <c r="Q41" i="15" s="1"/>
  <c r="M70" i="13"/>
  <c r="P3" i="15"/>
  <c r="Q3" i="15" s="1"/>
  <c r="R3" i="15"/>
  <c r="M175" i="13"/>
  <c r="L175" i="13"/>
  <c r="I175" i="13" s="1"/>
  <c r="J175" i="13" s="1"/>
  <c r="H159" i="13"/>
  <c r="K159" i="13" s="1"/>
  <c r="H55" i="13"/>
  <c r="K55" i="13"/>
  <c r="M44" i="13"/>
  <c r="L44" i="13"/>
  <c r="I44" i="13" s="1"/>
  <c r="J44" i="13" s="1"/>
  <c r="H111" i="13"/>
  <c r="K111" i="13"/>
  <c r="N150" i="13"/>
  <c r="O150" i="13"/>
  <c r="J165" i="15"/>
  <c r="K165" i="15" s="1"/>
  <c r="M165" i="15"/>
  <c r="L165" i="15"/>
  <c r="L35" i="13"/>
  <c r="I35" i="13" s="1"/>
  <c r="J35" i="13" s="1"/>
  <c r="H85" i="13"/>
  <c r="K85" i="13" s="1"/>
  <c r="N23" i="15"/>
  <c r="O23" i="15"/>
  <c r="L153" i="15"/>
  <c r="J153" i="15"/>
  <c r="K153" i="15" s="1"/>
  <c r="M153" i="15"/>
  <c r="N149" i="15"/>
  <c r="O149" i="15"/>
  <c r="H158" i="13"/>
  <c r="K158" i="13"/>
  <c r="G128" i="13"/>
  <c r="J38" i="15"/>
  <c r="K38" i="15" s="1"/>
  <c r="M38" i="15"/>
  <c r="L38" i="15"/>
  <c r="P45" i="15"/>
  <c r="Q45" i="15" s="1"/>
  <c r="M108" i="15"/>
  <c r="L108" i="15"/>
  <c r="J108" i="15"/>
  <c r="K108" i="15" s="1"/>
  <c r="J177" i="15"/>
  <c r="K177" i="15" s="1"/>
  <c r="M177" i="15"/>
  <c r="L177" i="15"/>
  <c r="G135" i="13"/>
  <c r="N17" i="15"/>
  <c r="O17" i="15"/>
  <c r="O175" i="15"/>
  <c r="N175" i="15"/>
  <c r="G92" i="13"/>
  <c r="G86" i="13"/>
  <c r="R64" i="15"/>
  <c r="P64" i="15"/>
  <c r="Q64" i="15" s="1"/>
  <c r="M100" i="15"/>
  <c r="J100" i="15"/>
  <c r="K100" i="15" s="1"/>
  <c r="L100" i="15"/>
  <c r="L143" i="15"/>
  <c r="J143" i="15"/>
  <c r="K143" i="15" s="1"/>
  <c r="M143" i="15"/>
  <c r="O63" i="15"/>
  <c r="N63" i="15"/>
  <c r="J18" i="15"/>
  <c r="K18" i="15" s="1"/>
  <c r="L18" i="15"/>
  <c r="M18" i="15"/>
  <c r="G32" i="13"/>
  <c r="O123" i="15"/>
  <c r="N123" i="15"/>
  <c r="M117" i="13"/>
  <c r="G6" i="13"/>
  <c r="H22" i="13"/>
  <c r="K22" i="13" s="1"/>
  <c r="G153" i="13"/>
  <c r="J49" i="15"/>
  <c r="K49" i="15" s="1"/>
  <c r="M49" i="15"/>
  <c r="L49" i="15"/>
  <c r="N55" i="15"/>
  <c r="O55" i="15"/>
  <c r="G82" i="13"/>
  <c r="O148" i="15"/>
  <c r="N148" i="15"/>
  <c r="G93" i="13"/>
  <c r="G151" i="13"/>
  <c r="J77" i="15"/>
  <c r="K77" i="15" s="1"/>
  <c r="L77" i="15" s="1"/>
  <c r="M77" i="15"/>
  <c r="M112" i="15"/>
  <c r="J112" i="15"/>
  <c r="K112" i="15" s="1"/>
  <c r="L112" i="15" s="1"/>
  <c r="O171" i="15"/>
  <c r="N171" i="15"/>
  <c r="G54" i="13"/>
  <c r="M75" i="13"/>
  <c r="G169" i="13"/>
  <c r="M129" i="15"/>
  <c r="J129" i="15"/>
  <c r="K129" i="15" s="1"/>
  <c r="L129" i="15"/>
  <c r="N167" i="15"/>
  <c r="O167" i="15"/>
  <c r="G87" i="13"/>
  <c r="M66" i="13"/>
  <c r="M102" i="13"/>
  <c r="M100" i="13"/>
  <c r="M120" i="13"/>
  <c r="M10" i="15"/>
  <c r="J10" i="15"/>
  <c r="K10" i="15" s="1"/>
  <c r="L10" i="15" s="1"/>
  <c r="N15" i="15"/>
  <c r="O15" i="15"/>
  <c r="J137" i="15"/>
  <c r="K137" i="15" s="1"/>
  <c r="L137" i="15" s="1"/>
  <c r="M137" i="15"/>
  <c r="J150" i="15"/>
  <c r="K150" i="15" s="1"/>
  <c r="L150" i="15" s="1"/>
  <c r="M150" i="15"/>
  <c r="N27" i="15"/>
  <c r="O27" i="15"/>
  <c r="M121" i="15"/>
  <c r="J121" i="15"/>
  <c r="K121" i="15" s="1"/>
  <c r="L121" i="15" s="1"/>
  <c r="H23" i="13"/>
  <c r="K23" i="13"/>
  <c r="G125" i="13"/>
  <c r="O126" i="15"/>
  <c r="N126" i="15"/>
  <c r="H91" i="13"/>
  <c r="K91" i="13" s="1"/>
  <c r="N148" i="13"/>
  <c r="O148" i="13" s="1"/>
  <c r="M32" i="15"/>
  <c r="J32" i="15"/>
  <c r="K32" i="15" s="1"/>
  <c r="L32" i="15" s="1"/>
  <c r="N91" i="15"/>
  <c r="O91" i="15"/>
  <c r="N98" i="15"/>
  <c r="O98" i="15"/>
  <c r="O67" i="15"/>
  <c r="N67" i="15"/>
  <c r="J118" i="15"/>
  <c r="K118" i="15" s="1"/>
  <c r="L118" i="15" s="1"/>
  <c r="M118" i="15"/>
  <c r="N107" i="15"/>
  <c r="O107" i="15"/>
  <c r="M26" i="15"/>
  <c r="L26" i="15"/>
  <c r="J26" i="15"/>
  <c r="K26" i="15" s="1"/>
  <c r="P60" i="15"/>
  <c r="Q60" i="15" s="1"/>
  <c r="M117" i="15"/>
  <c r="J117" i="15"/>
  <c r="K117" i="15" s="1"/>
  <c r="L117" i="15" s="1"/>
  <c r="H61" i="13"/>
  <c r="K61" i="13" s="1"/>
  <c r="M107" i="13"/>
  <c r="J65" i="15"/>
  <c r="K65" i="15" s="1"/>
  <c r="L65" i="15"/>
  <c r="M65" i="15"/>
  <c r="J66" i="15"/>
  <c r="K66" i="15" s="1"/>
  <c r="L66" i="15" s="1"/>
  <c r="M66" i="15"/>
  <c r="H81" i="13"/>
  <c r="K81" i="13" s="1"/>
  <c r="G157" i="13"/>
  <c r="P33" i="15"/>
  <c r="Q33" i="15" s="1"/>
  <c r="R33" i="15"/>
  <c r="J134" i="15"/>
  <c r="K134" i="15" s="1"/>
  <c r="M134" i="15"/>
  <c r="L134" i="15"/>
  <c r="H146" i="13"/>
  <c r="K146" i="13"/>
  <c r="N54" i="15"/>
  <c r="O54" i="15"/>
  <c r="G147" i="13"/>
  <c r="M20" i="15"/>
  <c r="J20" i="15"/>
  <c r="K20" i="15" s="1"/>
  <c r="L20" i="15" s="1"/>
  <c r="J82" i="15"/>
  <c r="K82" i="15" s="1"/>
  <c r="L82" i="15" s="1"/>
  <c r="M82" i="15"/>
  <c r="M94" i="15"/>
  <c r="L94" i="15"/>
  <c r="J94" i="15"/>
  <c r="K94" i="15" s="1"/>
  <c r="M144" i="15"/>
  <c r="J144" i="15"/>
  <c r="K144" i="15" s="1"/>
  <c r="L144" i="15"/>
  <c r="N165" i="13"/>
  <c r="O165" i="13" s="1"/>
  <c r="O147" i="15"/>
  <c r="N147" i="15"/>
  <c r="M178" i="13"/>
  <c r="N69" i="13"/>
  <c r="O69" i="13" s="1"/>
  <c r="M112" i="13"/>
  <c r="H124" i="13"/>
  <c r="K124" i="13" s="1"/>
  <c r="O109" i="15"/>
  <c r="N109" i="15"/>
  <c r="J173" i="15"/>
  <c r="K173" i="15" s="1"/>
  <c r="M173" i="15"/>
  <c r="L173" i="15"/>
  <c r="H9" i="13"/>
  <c r="K9" i="13" s="1"/>
  <c r="K131" i="13"/>
  <c r="H131" i="13"/>
  <c r="H155" i="13"/>
  <c r="K155" i="13" s="1"/>
  <c r="N86" i="15"/>
  <c r="O86" i="15"/>
  <c r="J156" i="15"/>
  <c r="K156" i="15" s="1"/>
  <c r="L156" i="15" s="1"/>
  <c r="M156" i="15"/>
  <c r="N76" i="13"/>
  <c r="O76" i="13"/>
  <c r="M87" i="15"/>
  <c r="J87" i="15"/>
  <c r="K87" i="15" s="1"/>
  <c r="L87" i="15" s="1"/>
  <c r="H33" i="13"/>
  <c r="K33" i="13" s="1"/>
  <c r="K90" i="13"/>
  <c r="H90" i="13"/>
  <c r="L145" i="13"/>
  <c r="I145" i="13" s="1"/>
  <c r="J145" i="13" s="1"/>
  <c r="O71" i="15"/>
  <c r="N71" i="15"/>
  <c r="O110" i="15"/>
  <c r="N110" i="15"/>
  <c r="N142" i="15"/>
  <c r="O142" i="15"/>
  <c r="M15" i="13"/>
  <c r="L15" i="13"/>
  <c r="I15" i="13" s="1"/>
  <c r="J15" i="13" s="1"/>
  <c r="L95" i="13"/>
  <c r="I95" i="13" s="1"/>
  <c r="J95" i="13" s="1"/>
  <c r="H25" i="13"/>
  <c r="K25" i="13"/>
  <c r="H17" i="13"/>
  <c r="K17" i="13" s="1"/>
  <c r="K103" i="13"/>
  <c r="H103" i="13"/>
  <c r="H118" i="13"/>
  <c r="K118" i="13"/>
  <c r="N25" i="15"/>
  <c r="O25" i="15"/>
  <c r="O79" i="15"/>
  <c r="N79" i="15"/>
  <c r="P105" i="15"/>
  <c r="Q105" i="15" s="1"/>
  <c r="H84" i="13"/>
  <c r="K84" i="13" s="1"/>
  <c r="L7" i="13"/>
  <c r="I7" i="13" s="1"/>
  <c r="J7" i="13" s="1"/>
  <c r="O63" i="13"/>
  <c r="N63" i="13"/>
  <c r="L64" i="13"/>
  <c r="I64" i="13" s="1"/>
  <c r="J64" i="13" s="1"/>
  <c r="J8" i="15"/>
  <c r="K8" i="15" s="1"/>
  <c r="L8" i="15" s="1"/>
  <c r="M8" i="15"/>
  <c r="O75" i="15"/>
  <c r="N75" i="15"/>
  <c r="L71" i="13"/>
  <c r="I71" i="13" s="1"/>
  <c r="J71" i="13" s="1"/>
  <c r="O18" i="13"/>
  <c r="N18" i="13"/>
  <c r="F7" i="10" l="1"/>
  <c r="D7" i="10"/>
  <c r="D10" i="10" s="1"/>
  <c r="P165" i="13"/>
  <c r="Q165" i="13" s="1"/>
  <c r="R165" i="13"/>
  <c r="S165" i="13"/>
  <c r="L51" i="13"/>
  <c r="I51" i="13" s="1"/>
  <c r="J51" i="13" s="1"/>
  <c r="M51" i="13"/>
  <c r="L155" i="13"/>
  <c r="I155" i="13" s="1"/>
  <c r="J155" i="13" s="1"/>
  <c r="S148" i="13"/>
  <c r="P148" i="13"/>
  <c r="Q148" i="13" s="1"/>
  <c r="R148" i="13" s="1"/>
  <c r="L81" i="13"/>
  <c r="I81" i="13" s="1"/>
  <c r="J81" i="13" s="1"/>
  <c r="M81" i="13"/>
  <c r="S110" i="13"/>
  <c r="P110" i="13"/>
  <c r="Q110" i="13" s="1"/>
  <c r="R110" i="13" s="1"/>
  <c r="L85" i="13"/>
  <c r="I85" i="13" s="1"/>
  <c r="J85" i="13" s="1"/>
  <c r="L91" i="13"/>
  <c r="I91" i="13" s="1"/>
  <c r="J91" i="13" s="1"/>
  <c r="L22" i="13"/>
  <c r="I22" i="13" s="1"/>
  <c r="J22" i="13" s="1"/>
  <c r="P108" i="13"/>
  <c r="Q108" i="13" s="1"/>
  <c r="R108" i="13"/>
  <c r="S108" i="13"/>
  <c r="L98" i="13"/>
  <c r="I98" i="13" s="1"/>
  <c r="J98" i="13" s="1"/>
  <c r="M98" i="13"/>
  <c r="L16" i="13"/>
  <c r="I16" i="13" s="1"/>
  <c r="J16" i="13" s="1"/>
  <c r="S136" i="13"/>
  <c r="P136" i="13"/>
  <c r="Q136" i="13" s="1"/>
  <c r="R136" i="13" s="1"/>
  <c r="L89" i="13"/>
  <c r="I89" i="13" s="1"/>
  <c r="J89" i="13" s="1"/>
  <c r="L17" i="13"/>
  <c r="I17" i="13" s="1"/>
  <c r="J17" i="13" s="1"/>
  <c r="L124" i="13"/>
  <c r="I124" i="13" s="1"/>
  <c r="J124" i="13" s="1"/>
  <c r="L41" i="13"/>
  <c r="I41" i="13" s="1"/>
  <c r="J41" i="13" s="1"/>
  <c r="S69" i="13"/>
  <c r="P69" i="13"/>
  <c r="Q69" i="13" s="1"/>
  <c r="R69" i="13" s="1"/>
  <c r="R160" i="13"/>
  <c r="P160" i="13"/>
  <c r="Q160" i="13" s="1"/>
  <c r="S160" i="13"/>
  <c r="L159" i="13"/>
  <c r="I159" i="13" s="1"/>
  <c r="J159" i="13" s="1"/>
  <c r="M21" i="13"/>
  <c r="L21" i="13"/>
  <c r="I21" i="13" s="1"/>
  <c r="J21" i="13" s="1"/>
  <c r="M30" i="13"/>
  <c r="L30" i="13"/>
  <c r="I30" i="13" s="1"/>
  <c r="J30" i="13" s="1"/>
  <c r="L105" i="13"/>
  <c r="I105" i="13" s="1"/>
  <c r="J105" i="13" s="1"/>
  <c r="M105" i="13"/>
  <c r="L84" i="13"/>
  <c r="I84" i="13" s="1"/>
  <c r="J84" i="13" s="1"/>
  <c r="M84" i="13"/>
  <c r="L33" i="13"/>
  <c r="I33" i="13" s="1"/>
  <c r="J33" i="13" s="1"/>
  <c r="L9" i="13"/>
  <c r="I9" i="13" s="1"/>
  <c r="J9" i="13" s="1"/>
  <c r="L109" i="13"/>
  <c r="I109" i="13" s="1"/>
  <c r="J109" i="13" s="1"/>
  <c r="M109" i="13"/>
  <c r="L61" i="13"/>
  <c r="I61" i="13" s="1"/>
  <c r="J61" i="13" s="1"/>
  <c r="M61" i="13"/>
  <c r="M50" i="13"/>
  <c r="L50" i="13"/>
  <c r="I50" i="13" s="1"/>
  <c r="J50" i="13" s="1"/>
  <c r="L152" i="13"/>
  <c r="I152" i="13" s="1"/>
  <c r="J152" i="13" s="1"/>
  <c r="H147" i="13"/>
  <c r="K147" i="13" s="1"/>
  <c r="H151" i="13"/>
  <c r="K151" i="13" s="1"/>
  <c r="L154" i="13"/>
  <c r="I154" i="13" s="1"/>
  <c r="J154" i="13" s="1"/>
  <c r="P29" i="15"/>
  <c r="Q29" i="15" s="1"/>
  <c r="R29" i="15"/>
  <c r="N8" i="15"/>
  <c r="O8" i="15"/>
  <c r="M7" i="13"/>
  <c r="M145" i="13"/>
  <c r="N94" i="15"/>
  <c r="O94" i="15"/>
  <c r="N26" i="15"/>
  <c r="O26" i="15"/>
  <c r="P167" i="15"/>
  <c r="Q167" i="15" s="1"/>
  <c r="H93" i="13"/>
  <c r="K93" i="13" s="1"/>
  <c r="H92" i="13"/>
  <c r="K92" i="13" s="1"/>
  <c r="M35" i="13"/>
  <c r="M97" i="13"/>
  <c r="P139" i="15"/>
  <c r="Q139" i="15" s="1"/>
  <c r="M36" i="13"/>
  <c r="P111" i="15"/>
  <c r="Q111" i="15" s="1"/>
  <c r="R101" i="15"/>
  <c r="O69" i="15"/>
  <c r="N69" i="15"/>
  <c r="M144" i="13"/>
  <c r="N5" i="13"/>
  <c r="O5" i="13" s="1"/>
  <c r="H114" i="13"/>
  <c r="K114" i="13" s="1"/>
  <c r="P163" i="15"/>
  <c r="Q163" i="15" s="1"/>
  <c r="R58" i="15"/>
  <c r="P58" i="15"/>
  <c r="Q58" i="15" s="1"/>
  <c r="H46" i="13"/>
  <c r="K46" i="13" s="1"/>
  <c r="N92" i="15"/>
  <c r="O92" i="15"/>
  <c r="M56" i="13"/>
  <c r="M43" i="13"/>
  <c r="L139" i="13"/>
  <c r="I139" i="13" s="1"/>
  <c r="J139" i="13" s="1"/>
  <c r="M11" i="13"/>
  <c r="N104" i="15"/>
  <c r="O104" i="15"/>
  <c r="H12" i="13"/>
  <c r="K12" i="13"/>
  <c r="N115" i="15"/>
  <c r="O115" i="15"/>
  <c r="N2" i="15"/>
  <c r="O2" i="15"/>
  <c r="R61" i="15"/>
  <c r="M14" i="13"/>
  <c r="M28" i="13"/>
  <c r="M19" i="13"/>
  <c r="M134" i="13"/>
  <c r="O150" i="15"/>
  <c r="N150" i="15"/>
  <c r="P171" i="15"/>
  <c r="Q171" i="15" s="1"/>
  <c r="P123" i="15"/>
  <c r="Q123" i="15" s="1"/>
  <c r="O177" i="15"/>
  <c r="N177" i="15"/>
  <c r="O153" i="15"/>
  <c r="N153" i="15"/>
  <c r="P48" i="15"/>
  <c r="Q48" i="15" s="1"/>
  <c r="P37" i="15"/>
  <c r="Q37" i="15" s="1"/>
  <c r="R37" i="15"/>
  <c r="O104" i="13"/>
  <c r="N104" i="13"/>
  <c r="N15" i="13"/>
  <c r="O15" i="13"/>
  <c r="P98" i="15"/>
  <c r="Q98" i="15" s="1"/>
  <c r="R98" i="15"/>
  <c r="N10" i="15"/>
  <c r="O10" i="15"/>
  <c r="P148" i="15"/>
  <c r="Q148" i="15" s="1"/>
  <c r="H153" i="13"/>
  <c r="K153" i="13" s="1"/>
  <c r="H32" i="13"/>
  <c r="K32" i="13"/>
  <c r="R175" i="15"/>
  <c r="P175" i="15"/>
  <c r="Q175" i="15" s="1"/>
  <c r="K128" i="13"/>
  <c r="H128" i="13"/>
  <c r="N42" i="15"/>
  <c r="O42" i="15"/>
  <c r="P152" i="15"/>
  <c r="Q152" i="15" s="1"/>
  <c r="R152" i="15"/>
  <c r="R44" i="15"/>
  <c r="O74" i="15"/>
  <c r="N74" i="15"/>
  <c r="N46" i="15"/>
  <c r="O46" i="15"/>
  <c r="N24" i="15"/>
  <c r="O24" i="15"/>
  <c r="P9" i="15"/>
  <c r="Q9" i="15" s="1"/>
  <c r="L130" i="13"/>
  <c r="I130" i="13" s="1"/>
  <c r="J130" i="13" s="1"/>
  <c r="T168" i="13"/>
  <c r="U168" i="13" s="1"/>
  <c r="P102" i="15"/>
  <c r="Q102" i="15" s="1"/>
  <c r="R102" i="15"/>
  <c r="O126" i="13"/>
  <c r="N126" i="13"/>
  <c r="P168" i="15"/>
  <c r="Q168" i="15" s="1"/>
  <c r="H174" i="13"/>
  <c r="K174" i="13" s="1"/>
  <c r="N129" i="13"/>
  <c r="O129" i="13"/>
  <c r="N116" i="15"/>
  <c r="O116" i="15"/>
  <c r="P136" i="15"/>
  <c r="Q136" i="15" s="1"/>
  <c r="P138" i="15"/>
  <c r="Q138" i="15" s="1"/>
  <c r="R43" i="15"/>
  <c r="N160" i="15"/>
  <c r="O160" i="15"/>
  <c r="O146" i="15"/>
  <c r="N146" i="15"/>
  <c r="M96" i="13"/>
  <c r="M27" i="13"/>
  <c r="M177" i="13"/>
  <c r="M67" i="13"/>
  <c r="M167" i="13"/>
  <c r="O66" i="15"/>
  <c r="N66" i="15"/>
  <c r="M23" i="13"/>
  <c r="L23" i="13"/>
  <c r="I23" i="13" s="1"/>
  <c r="J23" i="13" s="1"/>
  <c r="N49" i="15"/>
  <c r="O49" i="15"/>
  <c r="N38" i="15"/>
  <c r="O38" i="15"/>
  <c r="H149" i="13"/>
  <c r="K149" i="13" s="1"/>
  <c r="P124" i="15"/>
  <c r="Q124" i="15" s="1"/>
  <c r="R124" i="15"/>
  <c r="P86" i="15"/>
  <c r="Q86" i="15" s="1"/>
  <c r="R86" i="15"/>
  <c r="O82" i="15"/>
  <c r="N82" i="15"/>
  <c r="N87" i="15"/>
  <c r="O87" i="15"/>
  <c r="P54" i="15"/>
  <c r="Q54" i="15" s="1"/>
  <c r="O65" i="15"/>
  <c r="N65" i="15"/>
  <c r="P107" i="15"/>
  <c r="Q107" i="15" s="1"/>
  <c r="O137" i="15"/>
  <c r="N137" i="15"/>
  <c r="N120" i="13"/>
  <c r="O120" i="13" s="1"/>
  <c r="N112" i="15"/>
  <c r="O112" i="15"/>
  <c r="N18" i="15"/>
  <c r="O18" i="15"/>
  <c r="L158" i="13"/>
  <c r="I158" i="13" s="1"/>
  <c r="J158" i="13" s="1"/>
  <c r="N165" i="15"/>
  <c r="O165" i="15"/>
  <c r="N44" i="13"/>
  <c r="O44" i="13" s="1"/>
  <c r="O175" i="13"/>
  <c r="N175" i="13"/>
  <c r="P158" i="15"/>
  <c r="Q158" i="15" s="1"/>
  <c r="R158" i="15"/>
  <c r="H101" i="13"/>
  <c r="K101" i="13" s="1"/>
  <c r="P164" i="13"/>
  <c r="Q164" i="13" s="1"/>
  <c r="R164" i="13" s="1"/>
  <c r="S164" i="13"/>
  <c r="L24" i="13"/>
  <c r="I24" i="13" s="1"/>
  <c r="J24" i="13" s="1"/>
  <c r="M24" i="13"/>
  <c r="O78" i="15"/>
  <c r="N78" i="15"/>
  <c r="P151" i="15"/>
  <c r="Q151" i="15" s="1"/>
  <c r="R151" i="15"/>
  <c r="K141" i="13"/>
  <c r="H141" i="13"/>
  <c r="N53" i="15"/>
  <c r="O53" i="15"/>
  <c r="R135" i="15"/>
  <c r="P135" i="15"/>
  <c r="Q135" i="15" s="1"/>
  <c r="R122" i="15"/>
  <c r="P31" i="15"/>
  <c r="Q31" i="15" s="1"/>
  <c r="H163" i="13"/>
  <c r="K163" i="13" s="1"/>
  <c r="R164" i="15"/>
  <c r="P164" i="15"/>
  <c r="Q164" i="15" s="1"/>
  <c r="O157" i="15"/>
  <c r="N157" i="15"/>
  <c r="P145" i="15"/>
  <c r="Q145" i="15" s="1"/>
  <c r="R145" i="15"/>
  <c r="M162" i="13"/>
  <c r="L162" i="13"/>
  <c r="I162" i="13" s="1"/>
  <c r="J162" i="13" s="1"/>
  <c r="N96" i="15"/>
  <c r="O96" i="15"/>
  <c r="L62" i="13"/>
  <c r="I62" i="13" s="1"/>
  <c r="J62" i="13" s="1"/>
  <c r="P131" i="15"/>
  <c r="Q131" i="15" s="1"/>
  <c r="R50" i="15"/>
  <c r="P50" i="15"/>
  <c r="Q50" i="15" s="1"/>
  <c r="O130" i="15"/>
  <c r="N130" i="15"/>
  <c r="N132" i="13"/>
  <c r="O132" i="13"/>
  <c r="M47" i="13"/>
  <c r="N166" i="13"/>
  <c r="O166" i="13" s="1"/>
  <c r="L103" i="13"/>
  <c r="I103" i="13" s="1"/>
  <c r="J103" i="13" s="1"/>
  <c r="M103" i="13"/>
  <c r="N143" i="15"/>
  <c r="O143" i="15"/>
  <c r="R47" i="15"/>
  <c r="P47" i="15"/>
  <c r="Q47" i="15" s="1"/>
  <c r="P89" i="15"/>
  <c r="Q89" i="15" s="1"/>
  <c r="O81" i="15"/>
  <c r="N81" i="15"/>
  <c r="P174" i="15"/>
  <c r="Q174" i="15" s="1"/>
  <c r="P25" i="15"/>
  <c r="Q25" i="15" s="1"/>
  <c r="L118" i="13"/>
  <c r="I118" i="13" s="1"/>
  <c r="J118" i="13" s="1"/>
  <c r="M118" i="13"/>
  <c r="L25" i="13"/>
  <c r="I25" i="13" s="1"/>
  <c r="J25" i="13" s="1"/>
  <c r="M25" i="13"/>
  <c r="P142" i="15"/>
  <c r="Q142" i="15" s="1"/>
  <c r="R142" i="15"/>
  <c r="L90" i="13"/>
  <c r="I90" i="13" s="1"/>
  <c r="J90" i="13" s="1"/>
  <c r="S76" i="13"/>
  <c r="P76" i="13"/>
  <c r="Q76" i="13" s="1"/>
  <c r="R76" i="13" s="1"/>
  <c r="N112" i="13"/>
  <c r="O112" i="13" s="1"/>
  <c r="L146" i="13"/>
  <c r="I146" i="13" s="1"/>
  <c r="J146" i="13" s="1"/>
  <c r="M146" i="13"/>
  <c r="H157" i="13"/>
  <c r="K157" i="13" s="1"/>
  <c r="N117" i="15"/>
  <c r="O117" i="15"/>
  <c r="N118" i="15"/>
  <c r="O118" i="15"/>
  <c r="P91" i="15"/>
  <c r="Q91" i="15" s="1"/>
  <c r="N100" i="13"/>
  <c r="O100" i="13" s="1"/>
  <c r="O129" i="15"/>
  <c r="N129" i="15"/>
  <c r="H82" i="13"/>
  <c r="K82" i="13"/>
  <c r="O108" i="15"/>
  <c r="N108" i="15"/>
  <c r="P23" i="15"/>
  <c r="Q23" i="15" s="1"/>
  <c r="M55" i="13"/>
  <c r="L55" i="13"/>
  <c r="I55" i="13" s="1"/>
  <c r="J55" i="13" s="1"/>
  <c r="N85" i="15"/>
  <c r="O85" i="15"/>
  <c r="N72" i="13"/>
  <c r="O72" i="13"/>
  <c r="R106" i="15"/>
  <c r="P52" i="15"/>
  <c r="Q52" i="15" s="1"/>
  <c r="L34" i="13"/>
  <c r="I34" i="13" s="1"/>
  <c r="J34" i="13" s="1"/>
  <c r="P161" i="15"/>
  <c r="Q161" i="15" s="1"/>
  <c r="N125" i="15"/>
  <c r="O125" i="15"/>
  <c r="N143" i="13"/>
  <c r="O143" i="13" s="1"/>
  <c r="R132" i="15"/>
  <c r="N6" i="15"/>
  <c r="O6" i="15"/>
  <c r="H3" i="13"/>
  <c r="K3" i="13"/>
  <c r="L106" i="13"/>
  <c r="I106" i="13" s="1"/>
  <c r="J106" i="13" s="1"/>
  <c r="M106" i="13"/>
  <c r="N119" i="15"/>
  <c r="O119" i="15"/>
  <c r="M133" i="13"/>
  <c r="N16" i="15"/>
  <c r="O16" i="15"/>
  <c r="H94" i="13"/>
  <c r="K94" i="13" s="1"/>
  <c r="P5" i="15"/>
  <c r="Q5" i="15" s="1"/>
  <c r="R5" i="15"/>
  <c r="M113" i="13"/>
  <c r="M170" i="13"/>
  <c r="M173" i="13"/>
  <c r="M68" i="13"/>
  <c r="T176" i="13"/>
  <c r="U176" i="13" s="1"/>
  <c r="M78" i="13"/>
  <c r="L131" i="13"/>
  <c r="I131" i="13" s="1"/>
  <c r="J131" i="13" s="1"/>
  <c r="O134" i="15"/>
  <c r="N134" i="15"/>
  <c r="N12" i="15"/>
  <c r="O12" i="15"/>
  <c r="N36" i="15"/>
  <c r="O36" i="15"/>
  <c r="P159" i="15"/>
  <c r="Q159" i="15" s="1"/>
  <c r="R159" i="15"/>
  <c r="P79" i="13"/>
  <c r="Q79" i="13" s="1"/>
  <c r="R79" i="13" s="1"/>
  <c r="S79" i="13"/>
  <c r="L39" i="13"/>
  <c r="I39" i="13" s="1"/>
  <c r="J39" i="13" s="1"/>
  <c r="M39" i="13"/>
  <c r="O162" i="15"/>
  <c r="N162" i="15"/>
  <c r="M64" i="13"/>
  <c r="O173" i="15"/>
  <c r="N173" i="15"/>
  <c r="P126" i="15"/>
  <c r="Q126" i="15" s="1"/>
  <c r="N121" i="15"/>
  <c r="O121" i="15"/>
  <c r="N102" i="13"/>
  <c r="O102" i="13" s="1"/>
  <c r="H169" i="13"/>
  <c r="K169" i="13"/>
  <c r="O77" i="15"/>
  <c r="N77" i="15"/>
  <c r="N100" i="15"/>
  <c r="O100" i="15"/>
  <c r="P17" i="15"/>
  <c r="Q17" i="15" s="1"/>
  <c r="P150" i="13"/>
  <c r="Q150" i="13" s="1"/>
  <c r="R150" i="13" s="1"/>
  <c r="S150" i="13"/>
  <c r="N99" i="15"/>
  <c r="O99" i="15"/>
  <c r="M10" i="13"/>
  <c r="P154" i="15"/>
  <c r="Q154" i="15" s="1"/>
  <c r="P178" i="15"/>
  <c r="Q178" i="15" s="1"/>
  <c r="M45" i="13"/>
  <c r="N30" i="15"/>
  <c r="O30" i="15"/>
  <c r="K73" i="13"/>
  <c r="H73" i="13"/>
  <c r="O141" i="15"/>
  <c r="N141" i="15"/>
  <c r="P83" i="15"/>
  <c r="Q83" i="15" s="1"/>
  <c r="O172" i="15"/>
  <c r="N172" i="15"/>
  <c r="H74" i="13"/>
  <c r="K74" i="13"/>
  <c r="N40" i="15"/>
  <c r="O40" i="15"/>
  <c r="R72" i="15"/>
  <c r="L48" i="13"/>
  <c r="I48" i="13" s="1"/>
  <c r="J48" i="13" s="1"/>
  <c r="M48" i="13"/>
  <c r="M127" i="13"/>
  <c r="P21" i="15"/>
  <c r="Q21" i="15" s="1"/>
  <c r="R21" i="15"/>
  <c r="R170" i="15"/>
  <c r="P170" i="15"/>
  <c r="Q170" i="15" s="1"/>
  <c r="L115" i="13"/>
  <c r="I115" i="13" s="1"/>
  <c r="J115" i="13" s="1"/>
  <c r="R121" i="13"/>
  <c r="S121" i="13"/>
  <c r="P121" i="13"/>
  <c r="Q121" i="13" s="1"/>
  <c r="P13" i="15"/>
  <c r="Q13" i="15" s="1"/>
  <c r="R13" i="15"/>
  <c r="H49" i="13"/>
  <c r="K49" i="13" s="1"/>
  <c r="N113" i="15"/>
  <c r="O113" i="15"/>
  <c r="L59" i="13"/>
  <c r="I59" i="13" s="1"/>
  <c r="J59" i="13" s="1"/>
  <c r="N138" i="13"/>
  <c r="O138" i="13" s="1"/>
  <c r="M172" i="13"/>
  <c r="N142" i="13"/>
  <c r="O142" i="13" s="1"/>
  <c r="P147" i="15"/>
  <c r="Q147" i="15" s="1"/>
  <c r="H31" i="13"/>
  <c r="K31" i="13" s="1"/>
  <c r="O58" i="13"/>
  <c r="N58" i="13"/>
  <c r="L161" i="13"/>
  <c r="I161" i="13" s="1"/>
  <c r="J161" i="13" s="1"/>
  <c r="N122" i="13"/>
  <c r="O122" i="13"/>
  <c r="R18" i="13"/>
  <c r="P18" i="13"/>
  <c r="Q18" i="13" s="1"/>
  <c r="S18" i="13"/>
  <c r="P110" i="15"/>
  <c r="Q110" i="15" s="1"/>
  <c r="R110" i="15"/>
  <c r="M71" i="13"/>
  <c r="R105" i="15"/>
  <c r="O156" i="15"/>
  <c r="N156" i="15"/>
  <c r="O144" i="15"/>
  <c r="N144" i="15"/>
  <c r="N107" i="13"/>
  <c r="O107" i="13"/>
  <c r="R60" i="15"/>
  <c r="N66" i="13"/>
  <c r="O66" i="13" s="1"/>
  <c r="N75" i="13"/>
  <c r="O75" i="13" s="1"/>
  <c r="R55" i="15"/>
  <c r="P55" i="15"/>
  <c r="Q55" i="15" s="1"/>
  <c r="H6" i="13"/>
  <c r="K6" i="13" s="1"/>
  <c r="P63" i="15"/>
  <c r="Q63" i="15" s="1"/>
  <c r="K135" i="13"/>
  <c r="H135" i="13"/>
  <c r="R45" i="15"/>
  <c r="O70" i="13"/>
  <c r="N70" i="13"/>
  <c r="R76" i="15"/>
  <c r="N4" i="15"/>
  <c r="O4" i="15"/>
  <c r="R176" i="15"/>
  <c r="P176" i="15"/>
  <c r="Q176" i="15" s="1"/>
  <c r="M137" i="13"/>
  <c r="O169" i="15"/>
  <c r="N169" i="15"/>
  <c r="O73" i="15"/>
  <c r="N73" i="15"/>
  <c r="T140" i="13"/>
  <c r="U140" i="13" s="1"/>
  <c r="H40" i="13"/>
  <c r="K40" i="13"/>
  <c r="N80" i="13"/>
  <c r="O80" i="13"/>
  <c r="M38" i="13"/>
  <c r="N51" i="15"/>
  <c r="O51" i="15"/>
  <c r="M8" i="13"/>
  <c r="N116" i="13"/>
  <c r="O116" i="13" s="1"/>
  <c r="R93" i="15"/>
  <c r="L83" i="13"/>
  <c r="I83" i="13" s="1"/>
  <c r="J83" i="13" s="1"/>
  <c r="M83" i="13"/>
  <c r="N65" i="13"/>
  <c r="O65" i="13"/>
  <c r="P155" i="15"/>
  <c r="Q155" i="15" s="1"/>
  <c r="R155" i="15"/>
  <c r="N14" i="15"/>
  <c r="O14" i="15"/>
  <c r="N103" i="15"/>
  <c r="O103" i="15"/>
  <c r="N28" i="15"/>
  <c r="O28" i="15"/>
  <c r="P57" i="15"/>
  <c r="Q57" i="15" s="1"/>
  <c r="H60" i="13"/>
  <c r="K60" i="13"/>
  <c r="O70" i="15"/>
  <c r="N70" i="15"/>
  <c r="H88" i="13"/>
  <c r="K88" i="13" s="1"/>
  <c r="R56" i="15"/>
  <c r="M171" i="13"/>
  <c r="N20" i="13"/>
  <c r="O20" i="13" s="1"/>
  <c r="M119" i="13"/>
  <c r="H86" i="13"/>
  <c r="K86" i="13" s="1"/>
  <c r="L111" i="13"/>
  <c r="I111" i="13" s="1"/>
  <c r="J111" i="13" s="1"/>
  <c r="N123" i="13"/>
  <c r="O123" i="13" s="1"/>
  <c r="P75" i="15"/>
  <c r="Q75" i="15" s="1"/>
  <c r="S63" i="13"/>
  <c r="P63" i="13"/>
  <c r="Q63" i="13" s="1"/>
  <c r="R63" i="13" s="1"/>
  <c r="P79" i="15"/>
  <c r="Q79" i="15" s="1"/>
  <c r="M95" i="13"/>
  <c r="P71" i="15"/>
  <c r="Q71" i="15" s="1"/>
  <c r="P109" i="15"/>
  <c r="Q109" i="15" s="1"/>
  <c r="R109" i="15"/>
  <c r="N178" i="13"/>
  <c r="O178" i="13" s="1"/>
  <c r="N20" i="15"/>
  <c r="O20" i="15"/>
  <c r="P67" i="15"/>
  <c r="Q67" i="15" s="1"/>
  <c r="N32" i="15"/>
  <c r="O32" i="15"/>
  <c r="H125" i="13"/>
  <c r="K125" i="13" s="1"/>
  <c r="P27" i="15"/>
  <c r="Q27" i="15" s="1"/>
  <c r="P15" i="15"/>
  <c r="Q15" i="15" s="1"/>
  <c r="H87" i="13"/>
  <c r="K87" i="13" s="1"/>
  <c r="H54" i="13"/>
  <c r="K54" i="13" s="1"/>
  <c r="O117" i="13"/>
  <c r="N117" i="13"/>
  <c r="P149" i="15"/>
  <c r="Q149" i="15" s="1"/>
  <c r="R149" i="15"/>
  <c r="R41" i="15"/>
  <c r="P11" i="15"/>
  <c r="Q11" i="15" s="1"/>
  <c r="R11" i="15"/>
  <c r="N22" i="15"/>
  <c r="O22" i="15"/>
  <c r="N156" i="13"/>
  <c r="O156" i="13" s="1"/>
  <c r="H13" i="13"/>
  <c r="K13" i="13"/>
  <c r="L77" i="13"/>
  <c r="I77" i="13" s="1"/>
  <c r="J77" i="13" s="1"/>
  <c r="N34" i="15"/>
  <c r="O34" i="15"/>
  <c r="O140" i="15"/>
  <c r="N140" i="15"/>
  <c r="R19" i="15"/>
  <c r="N59" i="15"/>
  <c r="O59" i="15"/>
  <c r="N95" i="15"/>
  <c r="O95" i="15"/>
  <c r="N99" i="13"/>
  <c r="O99" i="13"/>
  <c r="N120" i="15"/>
  <c r="O120" i="15"/>
  <c r="N37" i="13"/>
  <c r="O37" i="13" s="1"/>
  <c r="K42" i="13"/>
  <c r="H42" i="13"/>
  <c r="H52" i="13"/>
  <c r="K52" i="13" s="1"/>
  <c r="N114" i="15"/>
  <c r="O114" i="15"/>
  <c r="P166" i="15"/>
  <c r="Q166" i="15" s="1"/>
  <c r="H26" i="13"/>
  <c r="K26" i="13"/>
  <c r="O133" i="15"/>
  <c r="N133" i="15"/>
  <c r="M2" i="13"/>
  <c r="M53" i="13"/>
  <c r="M4" i="13"/>
  <c r="M29" i="13"/>
  <c r="M57" i="13"/>
  <c r="L52" i="13" l="1"/>
  <c r="I52" i="13" s="1"/>
  <c r="J52" i="13" s="1"/>
  <c r="L125" i="13"/>
  <c r="I125" i="13" s="1"/>
  <c r="J125" i="13" s="1"/>
  <c r="L101" i="13"/>
  <c r="I101" i="13" s="1"/>
  <c r="J101" i="13" s="1"/>
  <c r="L86" i="13"/>
  <c r="I86" i="13" s="1"/>
  <c r="J86" i="13" s="1"/>
  <c r="P156" i="13"/>
  <c r="Q156" i="13" s="1"/>
  <c r="R156" i="13" s="1"/>
  <c r="S156" i="13"/>
  <c r="V140" i="13"/>
  <c r="W140" i="13" s="1"/>
  <c r="S37" i="13"/>
  <c r="R37" i="13"/>
  <c r="P37" i="13"/>
  <c r="Q37" i="13" s="1"/>
  <c r="P20" i="13"/>
  <c r="Q20" i="13" s="1"/>
  <c r="R20" i="13" s="1"/>
  <c r="S20" i="13"/>
  <c r="L6" i="13"/>
  <c r="I6" i="13" s="1"/>
  <c r="J6" i="13" s="1"/>
  <c r="L31" i="13"/>
  <c r="I31" i="13" s="1"/>
  <c r="J31" i="13" s="1"/>
  <c r="M49" i="13"/>
  <c r="L49" i="13"/>
  <c r="I49" i="13" s="1"/>
  <c r="J49" i="13" s="1"/>
  <c r="M157" i="13"/>
  <c r="L157" i="13"/>
  <c r="I157" i="13" s="1"/>
  <c r="J157" i="13" s="1"/>
  <c r="P166" i="13"/>
  <c r="Q166" i="13" s="1"/>
  <c r="R166" i="13" s="1"/>
  <c r="S166" i="13"/>
  <c r="V168" i="13"/>
  <c r="W168" i="13" s="1"/>
  <c r="L114" i="13"/>
  <c r="I114" i="13" s="1"/>
  <c r="J114" i="13" s="1"/>
  <c r="M114" i="13"/>
  <c r="P116" i="13"/>
  <c r="Q116" i="13" s="1"/>
  <c r="R116" i="13" s="1"/>
  <c r="S116" i="13"/>
  <c r="L94" i="13"/>
  <c r="I94" i="13" s="1"/>
  <c r="J94" i="13" s="1"/>
  <c r="M94" i="13"/>
  <c r="L149" i="13"/>
  <c r="I149" i="13" s="1"/>
  <c r="J149" i="13" s="1"/>
  <c r="R5" i="13"/>
  <c r="S5" i="13"/>
  <c r="P5" i="13"/>
  <c r="Q5" i="13" s="1"/>
  <c r="L151" i="13"/>
  <c r="I151" i="13" s="1"/>
  <c r="J151" i="13" s="1"/>
  <c r="S143" i="13"/>
  <c r="P143" i="13"/>
  <c r="Q143" i="13" s="1"/>
  <c r="R143" i="13" s="1"/>
  <c r="L54" i="13"/>
  <c r="I54" i="13" s="1"/>
  <c r="J54" i="13" s="1"/>
  <c r="L87" i="13"/>
  <c r="I87" i="13" s="1"/>
  <c r="J87" i="13" s="1"/>
  <c r="M87" i="13"/>
  <c r="S142" i="13"/>
  <c r="R142" i="13"/>
  <c r="P142" i="13"/>
  <c r="Q142" i="13" s="1"/>
  <c r="V176" i="13"/>
  <c r="W176" i="13" s="1"/>
  <c r="S100" i="13"/>
  <c r="P100" i="13"/>
  <c r="Q100" i="13" s="1"/>
  <c r="R100" i="13" s="1"/>
  <c r="P44" i="13"/>
  <c r="Q44" i="13" s="1"/>
  <c r="R44" i="13" s="1"/>
  <c r="S44" i="13"/>
  <c r="S120" i="13"/>
  <c r="R120" i="13"/>
  <c r="P120" i="13"/>
  <c r="Q120" i="13" s="1"/>
  <c r="L174" i="13"/>
  <c r="I174" i="13" s="1"/>
  <c r="J174" i="13" s="1"/>
  <c r="L147" i="13"/>
  <c r="I147" i="13" s="1"/>
  <c r="J147" i="13" s="1"/>
  <c r="M147" i="13"/>
  <c r="P178" i="13"/>
  <c r="Q178" i="13" s="1"/>
  <c r="S178" i="13"/>
  <c r="R178" i="13"/>
  <c r="L88" i="13"/>
  <c r="I88" i="13" s="1"/>
  <c r="J88" i="13" s="1"/>
  <c r="P75" i="13"/>
  <c r="Q75" i="13" s="1"/>
  <c r="R75" i="13" s="1"/>
  <c r="S75" i="13"/>
  <c r="S102" i="13"/>
  <c r="P102" i="13"/>
  <c r="Q102" i="13" s="1"/>
  <c r="R102" i="13" s="1"/>
  <c r="S112" i="13"/>
  <c r="P112" i="13"/>
  <c r="Q112" i="13" s="1"/>
  <c r="R112" i="13" s="1"/>
  <c r="L92" i="13"/>
  <c r="I92" i="13" s="1"/>
  <c r="J92" i="13" s="1"/>
  <c r="M92" i="13"/>
  <c r="P123" i="13"/>
  <c r="Q123" i="13" s="1"/>
  <c r="R123" i="13" s="1"/>
  <c r="S123" i="13"/>
  <c r="S66" i="13"/>
  <c r="P66" i="13"/>
  <c r="Q66" i="13" s="1"/>
  <c r="R66" i="13" s="1"/>
  <c r="S138" i="13"/>
  <c r="R138" i="13"/>
  <c r="P138" i="13"/>
  <c r="Q138" i="13" s="1"/>
  <c r="L163" i="13"/>
  <c r="I163" i="13" s="1"/>
  <c r="J163" i="13" s="1"/>
  <c r="M153" i="13"/>
  <c r="L153" i="13"/>
  <c r="I153" i="13" s="1"/>
  <c r="J153" i="13" s="1"/>
  <c r="L46" i="13"/>
  <c r="I46" i="13" s="1"/>
  <c r="J46" i="13" s="1"/>
  <c r="M46" i="13"/>
  <c r="L93" i="13"/>
  <c r="I93" i="13" s="1"/>
  <c r="J93" i="13" s="1"/>
  <c r="P120" i="15"/>
  <c r="Q120" i="15" s="1"/>
  <c r="R120" i="15"/>
  <c r="P140" i="15"/>
  <c r="Q140" i="15" s="1"/>
  <c r="P14" i="15"/>
  <c r="Q14" i="15" s="1"/>
  <c r="O71" i="13"/>
  <c r="N71" i="13"/>
  <c r="T121" i="13"/>
  <c r="U121" i="13" s="1"/>
  <c r="O127" i="13"/>
  <c r="N127" i="13"/>
  <c r="L73" i="13"/>
  <c r="I73" i="13" s="1"/>
  <c r="J73" i="13" s="1"/>
  <c r="O64" i="13"/>
  <c r="N64" i="13"/>
  <c r="S132" i="13"/>
  <c r="R132" i="13"/>
  <c r="P132" i="13"/>
  <c r="Q132" i="13" s="1"/>
  <c r="L141" i="13"/>
  <c r="I141" i="13" s="1"/>
  <c r="J141" i="13" s="1"/>
  <c r="P175" i="13"/>
  <c r="Q175" i="13" s="1"/>
  <c r="S175" i="13"/>
  <c r="R175" i="13"/>
  <c r="P18" i="15"/>
  <c r="Q18" i="15" s="1"/>
  <c r="R18" i="15"/>
  <c r="O167" i="13"/>
  <c r="N167" i="13"/>
  <c r="P160" i="15"/>
  <c r="Q160" i="15" s="1"/>
  <c r="R129" i="13"/>
  <c r="P129" i="13"/>
  <c r="Q129" i="13" s="1"/>
  <c r="S129" i="13"/>
  <c r="R126" i="13"/>
  <c r="P126" i="13"/>
  <c r="Q126" i="13" s="1"/>
  <c r="S126" i="13"/>
  <c r="O19" i="13"/>
  <c r="N19" i="13"/>
  <c r="U69" i="13"/>
  <c r="T69" i="13"/>
  <c r="S99" i="13"/>
  <c r="R99" i="13"/>
  <c r="P99" i="13"/>
  <c r="Q99" i="13" s="1"/>
  <c r="N137" i="13"/>
  <c r="O137" i="13" s="1"/>
  <c r="S107" i="13"/>
  <c r="R107" i="13"/>
  <c r="P107" i="13"/>
  <c r="Q107" i="13" s="1"/>
  <c r="M161" i="13"/>
  <c r="P113" i="15"/>
  <c r="Q113" i="15" s="1"/>
  <c r="N48" i="13"/>
  <c r="O48" i="13"/>
  <c r="P172" i="15"/>
  <c r="Q172" i="15" s="1"/>
  <c r="O10" i="13"/>
  <c r="N10" i="13"/>
  <c r="R162" i="15"/>
  <c r="P162" i="15"/>
  <c r="Q162" i="15" s="1"/>
  <c r="M131" i="13"/>
  <c r="P6" i="15"/>
  <c r="Q6" i="15" s="1"/>
  <c r="P85" i="15"/>
  <c r="Q85" i="15" s="1"/>
  <c r="M62" i="13"/>
  <c r="R65" i="15"/>
  <c r="P65" i="15"/>
  <c r="Q65" i="15" s="1"/>
  <c r="P38" i="15"/>
  <c r="Q38" i="15" s="1"/>
  <c r="R38" i="15"/>
  <c r="N67" i="13"/>
  <c r="O67" i="13" s="1"/>
  <c r="M32" i="13"/>
  <c r="L32" i="13"/>
  <c r="I32" i="13" s="1"/>
  <c r="J32" i="13" s="1"/>
  <c r="N28" i="13"/>
  <c r="O28" i="13" s="1"/>
  <c r="N56" i="13"/>
  <c r="O56" i="13"/>
  <c r="P69" i="15"/>
  <c r="Q69" i="15" s="1"/>
  <c r="N97" i="13"/>
  <c r="O97" i="13" s="1"/>
  <c r="N61" i="13"/>
  <c r="O61" i="13" s="1"/>
  <c r="N84" i="13"/>
  <c r="O84" i="13"/>
  <c r="L40" i="13"/>
  <c r="I40" i="13" s="1"/>
  <c r="J40" i="13" s="1"/>
  <c r="S70" i="13"/>
  <c r="P70" i="13"/>
  <c r="Q70" i="13" s="1"/>
  <c r="R70" i="13" s="1"/>
  <c r="O113" i="13"/>
  <c r="N113" i="13"/>
  <c r="O133" i="13"/>
  <c r="N133" i="13"/>
  <c r="L82" i="13"/>
  <c r="I82" i="13" s="1"/>
  <c r="J82" i="13" s="1"/>
  <c r="M82" i="13"/>
  <c r="N146" i="13"/>
  <c r="O146" i="13" s="1"/>
  <c r="P157" i="15"/>
  <c r="Q157" i="15" s="1"/>
  <c r="S104" i="13"/>
  <c r="P104" i="13"/>
  <c r="Q104" i="13" s="1"/>
  <c r="R104" i="13" s="1"/>
  <c r="L12" i="13"/>
  <c r="I12" i="13" s="1"/>
  <c r="J12" i="13" s="1"/>
  <c r="N43" i="13"/>
  <c r="O43" i="13" s="1"/>
  <c r="N144" i="13"/>
  <c r="O144" i="13" s="1"/>
  <c r="N7" i="13"/>
  <c r="O7" i="13"/>
  <c r="N50" i="13"/>
  <c r="O50" i="13" s="1"/>
  <c r="N21" i="13"/>
  <c r="O21" i="13" s="1"/>
  <c r="T108" i="13"/>
  <c r="U108" i="13"/>
  <c r="T148" i="13"/>
  <c r="U148" i="13"/>
  <c r="O57" i="13"/>
  <c r="N57" i="13"/>
  <c r="N29" i="13"/>
  <c r="O29" i="13" s="1"/>
  <c r="R15" i="15"/>
  <c r="P32" i="15"/>
  <c r="Q32" i="15" s="1"/>
  <c r="R32" i="15"/>
  <c r="T63" i="13"/>
  <c r="U63" i="13" s="1"/>
  <c r="R57" i="15"/>
  <c r="N8" i="13"/>
  <c r="O8" i="13" s="1"/>
  <c r="M115" i="13"/>
  <c r="P100" i="15"/>
  <c r="Q100" i="15" s="1"/>
  <c r="N78" i="13"/>
  <c r="O78" i="13"/>
  <c r="P119" i="15"/>
  <c r="Q119" i="15" s="1"/>
  <c r="R119" i="15"/>
  <c r="M34" i="13"/>
  <c r="P118" i="15"/>
  <c r="Q118" i="15" s="1"/>
  <c r="R118" i="15"/>
  <c r="R174" i="15"/>
  <c r="P143" i="15"/>
  <c r="Q143" i="15" s="1"/>
  <c r="R143" i="15"/>
  <c r="P130" i="15"/>
  <c r="Q130" i="15" s="1"/>
  <c r="P112" i="15"/>
  <c r="Q112" i="15" s="1"/>
  <c r="N177" i="13"/>
  <c r="O177" i="13" s="1"/>
  <c r="R138" i="15"/>
  <c r="P24" i="15"/>
  <c r="Q24" i="15" s="1"/>
  <c r="P10" i="15"/>
  <c r="Q10" i="15" s="1"/>
  <c r="R10" i="15"/>
  <c r="R123" i="15"/>
  <c r="N14" i="13"/>
  <c r="O14" i="13" s="1"/>
  <c r="R163" i="15"/>
  <c r="O35" i="13"/>
  <c r="N35" i="13"/>
  <c r="R167" i="15"/>
  <c r="P8" i="15"/>
  <c r="Q8" i="15" s="1"/>
  <c r="M159" i="13"/>
  <c r="M41" i="13"/>
  <c r="M155" i="13"/>
  <c r="P144" i="15"/>
  <c r="Q144" i="15" s="1"/>
  <c r="P58" i="13"/>
  <c r="Q58" i="13" s="1"/>
  <c r="R58" i="13" s="1"/>
  <c r="S58" i="13"/>
  <c r="N172" i="13"/>
  <c r="O172" i="13" s="1"/>
  <c r="P99" i="15"/>
  <c r="Q99" i="15" s="1"/>
  <c r="P121" i="15"/>
  <c r="Q121" i="15" s="1"/>
  <c r="R121" i="15"/>
  <c r="O55" i="13"/>
  <c r="N55" i="13"/>
  <c r="P81" i="15"/>
  <c r="Q81" i="15" s="1"/>
  <c r="P49" i="15"/>
  <c r="Q49" i="15" s="1"/>
  <c r="P92" i="15"/>
  <c r="Q92" i="15" s="1"/>
  <c r="R92" i="15"/>
  <c r="O109" i="13"/>
  <c r="N109" i="13"/>
  <c r="N105" i="13"/>
  <c r="O105" i="13"/>
  <c r="T160" i="13"/>
  <c r="U160" i="13" s="1"/>
  <c r="T136" i="13"/>
  <c r="U136" i="13" s="1"/>
  <c r="T110" i="13"/>
  <c r="U110" i="13" s="1"/>
  <c r="N51" i="13"/>
  <c r="O51" i="13" s="1"/>
  <c r="N53" i="13"/>
  <c r="O53" i="13"/>
  <c r="R166" i="15"/>
  <c r="P95" i="15"/>
  <c r="Q95" i="15" s="1"/>
  <c r="M77" i="13"/>
  <c r="P22" i="15"/>
  <c r="Q22" i="15" s="1"/>
  <c r="R22" i="15"/>
  <c r="R27" i="15"/>
  <c r="R67" i="15"/>
  <c r="R71" i="15"/>
  <c r="R75" i="15"/>
  <c r="O119" i="13"/>
  <c r="N119" i="13"/>
  <c r="P70" i="15"/>
  <c r="Q70" i="15" s="1"/>
  <c r="P28" i="15"/>
  <c r="Q28" i="15" s="1"/>
  <c r="R28" i="15"/>
  <c r="P51" i="15"/>
  <c r="Q51" i="15" s="1"/>
  <c r="M135" i="13"/>
  <c r="L135" i="13"/>
  <c r="I135" i="13" s="1"/>
  <c r="J135" i="13" s="1"/>
  <c r="R83" i="15"/>
  <c r="N45" i="13"/>
  <c r="O45" i="13"/>
  <c r="U150" i="13"/>
  <c r="T150" i="13"/>
  <c r="R126" i="15"/>
  <c r="R52" i="15"/>
  <c r="R23" i="15"/>
  <c r="P117" i="15"/>
  <c r="Q117" i="15" s="1"/>
  <c r="R117" i="15"/>
  <c r="P165" i="15"/>
  <c r="Q165" i="15" s="1"/>
  <c r="R54" i="15"/>
  <c r="N96" i="13"/>
  <c r="O96" i="13" s="1"/>
  <c r="R136" i="15"/>
  <c r="P46" i="15"/>
  <c r="Q46" i="15" s="1"/>
  <c r="R46" i="15"/>
  <c r="R48" i="15"/>
  <c r="R171" i="15"/>
  <c r="P104" i="15"/>
  <c r="Q104" i="15" s="1"/>
  <c r="R111" i="15"/>
  <c r="P26" i="15"/>
  <c r="Q26" i="15" s="1"/>
  <c r="M124" i="13"/>
  <c r="M16" i="13"/>
  <c r="M22" i="13"/>
  <c r="N81" i="13"/>
  <c r="O81" i="13"/>
  <c r="M26" i="13"/>
  <c r="L26" i="13"/>
  <c r="I26" i="13" s="1"/>
  <c r="J26" i="13" s="1"/>
  <c r="N4" i="13"/>
  <c r="O4" i="13" s="1"/>
  <c r="L42" i="13"/>
  <c r="I42" i="13" s="1"/>
  <c r="J42" i="13" s="1"/>
  <c r="M42" i="13"/>
  <c r="P34" i="15"/>
  <c r="Q34" i="15" s="1"/>
  <c r="R34" i="15"/>
  <c r="U18" i="13"/>
  <c r="T18" i="13"/>
  <c r="P30" i="15"/>
  <c r="Q30" i="15" s="1"/>
  <c r="R30" i="15"/>
  <c r="P77" i="15"/>
  <c r="Q77" i="15" s="1"/>
  <c r="P36" i="15"/>
  <c r="Q36" i="15" s="1"/>
  <c r="R36" i="15"/>
  <c r="O27" i="13"/>
  <c r="N27" i="13"/>
  <c r="P42" i="15"/>
  <c r="Q42" i="15" s="1"/>
  <c r="P156" i="15"/>
  <c r="Q156" i="15" s="1"/>
  <c r="R156" i="15"/>
  <c r="P40" i="15"/>
  <c r="Q40" i="15" s="1"/>
  <c r="R40" i="15"/>
  <c r="P141" i="15"/>
  <c r="Q141" i="15" s="1"/>
  <c r="T79" i="13"/>
  <c r="U79" i="13"/>
  <c r="P12" i="15"/>
  <c r="Q12" i="15" s="1"/>
  <c r="R12" i="15"/>
  <c r="N68" i="13"/>
  <c r="O68" i="13" s="1"/>
  <c r="M3" i="13"/>
  <c r="L3" i="13"/>
  <c r="I3" i="13" s="1"/>
  <c r="J3" i="13" s="1"/>
  <c r="T76" i="13"/>
  <c r="U76" i="13" s="1"/>
  <c r="N118" i="13"/>
  <c r="O118" i="13"/>
  <c r="N162" i="13"/>
  <c r="O162" i="13"/>
  <c r="R53" i="15"/>
  <c r="P53" i="15"/>
  <c r="Q53" i="15" s="1"/>
  <c r="N24" i="13"/>
  <c r="O24" i="13" s="1"/>
  <c r="P137" i="15"/>
  <c r="Q137" i="15" s="1"/>
  <c r="R137" i="15"/>
  <c r="N23" i="13"/>
  <c r="O23" i="13" s="1"/>
  <c r="P146" i="15"/>
  <c r="Q146" i="15" s="1"/>
  <c r="P74" i="15"/>
  <c r="Q74" i="15" s="1"/>
  <c r="L128" i="13"/>
  <c r="I128" i="13" s="1"/>
  <c r="J128" i="13" s="1"/>
  <c r="P15" i="13"/>
  <c r="Q15" i="13" s="1"/>
  <c r="R15" i="13" s="1"/>
  <c r="S15" i="13"/>
  <c r="P153" i="15"/>
  <c r="Q153" i="15" s="1"/>
  <c r="P150" i="15"/>
  <c r="Q150" i="15" s="1"/>
  <c r="R150" i="15"/>
  <c r="P2" i="15"/>
  <c r="Q2" i="15" s="1"/>
  <c r="N11" i="13"/>
  <c r="O11" i="13"/>
  <c r="M91" i="13"/>
  <c r="T165" i="13"/>
  <c r="U165" i="13" s="1"/>
  <c r="N106" i="13"/>
  <c r="O106" i="13" s="1"/>
  <c r="N25" i="13"/>
  <c r="O25" i="13" s="1"/>
  <c r="O103" i="13"/>
  <c r="N103" i="13"/>
  <c r="P78" i="15"/>
  <c r="Q78" i="15" s="1"/>
  <c r="N95" i="13"/>
  <c r="O95" i="13"/>
  <c r="N83" i="13"/>
  <c r="O83" i="13"/>
  <c r="N38" i="13"/>
  <c r="O38" i="13" s="1"/>
  <c r="P73" i="15"/>
  <c r="Q73" i="15" s="1"/>
  <c r="P4" i="15"/>
  <c r="Q4" i="15" s="1"/>
  <c r="R4" i="15"/>
  <c r="P20" i="15"/>
  <c r="Q20" i="15" s="1"/>
  <c r="R20" i="15"/>
  <c r="M60" i="13"/>
  <c r="L60" i="13"/>
  <c r="I60" i="13" s="1"/>
  <c r="J60" i="13" s="1"/>
  <c r="P103" i="15"/>
  <c r="Q103" i="15" s="1"/>
  <c r="R80" i="13"/>
  <c r="S80" i="13"/>
  <c r="P80" i="13"/>
  <c r="Q80" i="13" s="1"/>
  <c r="R63" i="15"/>
  <c r="P122" i="13"/>
  <c r="Q122" i="13" s="1"/>
  <c r="R122" i="13" s="1"/>
  <c r="S122" i="13"/>
  <c r="L74" i="13"/>
  <c r="I74" i="13" s="1"/>
  <c r="J74" i="13" s="1"/>
  <c r="M74" i="13"/>
  <c r="R178" i="15"/>
  <c r="L169" i="13"/>
  <c r="I169" i="13" s="1"/>
  <c r="J169" i="13" s="1"/>
  <c r="R173" i="15"/>
  <c r="P173" i="15"/>
  <c r="Q173" i="15" s="1"/>
  <c r="P134" i="15"/>
  <c r="Q134" i="15" s="1"/>
  <c r="N173" i="13"/>
  <c r="O173" i="13" s="1"/>
  <c r="P125" i="15"/>
  <c r="Q125" i="15" s="1"/>
  <c r="R125" i="15"/>
  <c r="R72" i="13"/>
  <c r="S72" i="13"/>
  <c r="P72" i="13"/>
  <c r="Q72" i="13" s="1"/>
  <c r="P108" i="15"/>
  <c r="Q108" i="15" s="1"/>
  <c r="R108" i="15"/>
  <c r="R89" i="15"/>
  <c r="M158" i="13"/>
  <c r="P87" i="15"/>
  <c r="Q87" i="15" s="1"/>
  <c r="R66" i="15"/>
  <c r="P66" i="15"/>
  <c r="Q66" i="15" s="1"/>
  <c r="R168" i="15"/>
  <c r="M130" i="13"/>
  <c r="O36" i="13"/>
  <c r="N36" i="13"/>
  <c r="P94" i="15"/>
  <c r="Q94" i="15" s="1"/>
  <c r="M154" i="13"/>
  <c r="M152" i="13"/>
  <c r="M9" i="13"/>
  <c r="N30" i="13"/>
  <c r="O30" i="13" s="1"/>
  <c r="M17" i="13"/>
  <c r="N98" i="13"/>
  <c r="O98" i="13" s="1"/>
  <c r="P117" i="13"/>
  <c r="Q117" i="13" s="1"/>
  <c r="S117" i="13"/>
  <c r="R117" i="13"/>
  <c r="S65" i="13"/>
  <c r="R65" i="13"/>
  <c r="P65" i="13"/>
  <c r="Q65" i="13" s="1"/>
  <c r="N39" i="13"/>
  <c r="O39" i="13" s="1"/>
  <c r="P129" i="15"/>
  <c r="Q129" i="15" s="1"/>
  <c r="P96" i="15"/>
  <c r="Q96" i="15" s="1"/>
  <c r="N2" i="13"/>
  <c r="O2" i="13" s="1"/>
  <c r="P133" i="15"/>
  <c r="Q133" i="15" s="1"/>
  <c r="R133" i="15"/>
  <c r="P114" i="15"/>
  <c r="Q114" i="15" s="1"/>
  <c r="P59" i="15"/>
  <c r="Q59" i="15" s="1"/>
  <c r="M13" i="13"/>
  <c r="L13" i="13"/>
  <c r="I13" i="13" s="1"/>
  <c r="J13" i="13" s="1"/>
  <c r="R79" i="15"/>
  <c r="M111" i="13"/>
  <c r="N171" i="13"/>
  <c r="O171" i="13" s="1"/>
  <c r="P169" i="15"/>
  <c r="Q169" i="15" s="1"/>
  <c r="R147" i="15"/>
  <c r="M59" i="13"/>
  <c r="R154" i="15"/>
  <c r="R17" i="15"/>
  <c r="N170" i="13"/>
  <c r="O170" i="13" s="1"/>
  <c r="P16" i="15"/>
  <c r="Q16" i="15" s="1"/>
  <c r="R16" i="15"/>
  <c r="R161" i="15"/>
  <c r="R91" i="15"/>
  <c r="M90" i="13"/>
  <c r="R25" i="15"/>
  <c r="O47" i="13"/>
  <c r="N47" i="13"/>
  <c r="R131" i="15"/>
  <c r="R31" i="15"/>
  <c r="U164" i="13"/>
  <c r="T164" i="13"/>
  <c r="R107" i="15"/>
  <c r="P82" i="15"/>
  <c r="Q82" i="15" s="1"/>
  <c r="P116" i="15"/>
  <c r="Q116" i="15" s="1"/>
  <c r="R116" i="15"/>
  <c r="R9" i="15"/>
  <c r="R148" i="15"/>
  <c r="P177" i="15"/>
  <c r="Q177" i="15" s="1"/>
  <c r="N134" i="13"/>
  <c r="O134" i="13" s="1"/>
  <c r="P115" i="15"/>
  <c r="Q115" i="15" s="1"/>
  <c r="R115" i="15"/>
  <c r="M139" i="13"/>
  <c r="R139" i="15"/>
  <c r="N145" i="13"/>
  <c r="O145" i="13"/>
  <c r="M33" i="13"/>
  <c r="M89" i="13"/>
  <c r="M85" i="13"/>
  <c r="S2" i="13" l="1"/>
  <c r="P2" i="13"/>
  <c r="Q2" i="13" s="1"/>
  <c r="R2" i="13" s="1"/>
  <c r="P171" i="13"/>
  <c r="Q171" i="13" s="1"/>
  <c r="R171" i="13" s="1"/>
  <c r="S171" i="13"/>
  <c r="P38" i="13"/>
  <c r="Q38" i="13" s="1"/>
  <c r="R38" i="13" s="1"/>
  <c r="S38" i="13"/>
  <c r="P25" i="13"/>
  <c r="Q25" i="13" s="1"/>
  <c r="R25" i="13" s="1"/>
  <c r="S25" i="13"/>
  <c r="V63" i="13"/>
  <c r="W63" i="13" s="1"/>
  <c r="R43" i="13"/>
  <c r="S43" i="13"/>
  <c r="P43" i="13"/>
  <c r="Q43" i="13" s="1"/>
  <c r="S67" i="13"/>
  <c r="P67" i="13"/>
  <c r="Q67" i="13" s="1"/>
  <c r="R67" i="13" s="1"/>
  <c r="P24" i="13"/>
  <c r="Q24" i="13" s="1"/>
  <c r="R24" i="13" s="1"/>
  <c r="S24" i="13"/>
  <c r="S98" i="13"/>
  <c r="P98" i="13"/>
  <c r="Q98" i="13" s="1"/>
  <c r="R98" i="13" s="1"/>
  <c r="P21" i="13"/>
  <c r="Q21" i="13" s="1"/>
  <c r="R21" i="13" s="1"/>
  <c r="S21" i="13"/>
  <c r="X168" i="13"/>
  <c r="Y168" i="13" s="1"/>
  <c r="Z168" i="13"/>
  <c r="S106" i="13"/>
  <c r="P106" i="13"/>
  <c r="Q106" i="13" s="1"/>
  <c r="R106" i="13" s="1"/>
  <c r="P170" i="13"/>
  <c r="Q170" i="13" s="1"/>
  <c r="S170" i="13"/>
  <c r="R170" i="13"/>
  <c r="R39" i="13"/>
  <c r="S39" i="13"/>
  <c r="P39" i="13"/>
  <c r="Q39" i="13" s="1"/>
  <c r="S68" i="13"/>
  <c r="P68" i="13"/>
  <c r="Q68" i="13" s="1"/>
  <c r="R68" i="13" s="1"/>
  <c r="R4" i="13"/>
  <c r="S4" i="13"/>
  <c r="P4" i="13"/>
  <c r="Q4" i="13" s="1"/>
  <c r="S96" i="13"/>
  <c r="P96" i="13"/>
  <c r="Q96" i="13" s="1"/>
  <c r="R96" i="13"/>
  <c r="P51" i="13"/>
  <c r="Q51" i="13" s="1"/>
  <c r="R51" i="13" s="1"/>
  <c r="S51" i="13"/>
  <c r="P29" i="13"/>
  <c r="Q29" i="13" s="1"/>
  <c r="R29" i="13" s="1"/>
  <c r="S29" i="13"/>
  <c r="P50" i="13"/>
  <c r="Q50" i="13" s="1"/>
  <c r="R50" i="13" s="1"/>
  <c r="S50" i="13"/>
  <c r="P14" i="13"/>
  <c r="Q14" i="13" s="1"/>
  <c r="R14" i="13" s="1"/>
  <c r="S14" i="13"/>
  <c r="X140" i="13"/>
  <c r="Y140" i="13" s="1"/>
  <c r="Z140" i="13" s="1"/>
  <c r="P97" i="13"/>
  <c r="Q97" i="13" s="1"/>
  <c r="R97" i="13" s="1"/>
  <c r="S97" i="13"/>
  <c r="P30" i="13"/>
  <c r="Q30" i="13" s="1"/>
  <c r="R30" i="13" s="1"/>
  <c r="S30" i="13"/>
  <c r="V110" i="13"/>
  <c r="W110" i="13" s="1"/>
  <c r="P172" i="13"/>
  <c r="Q172" i="13" s="1"/>
  <c r="R172" i="13" s="1"/>
  <c r="S172" i="13"/>
  <c r="S146" i="13"/>
  <c r="P146" i="13"/>
  <c r="Q146" i="13" s="1"/>
  <c r="R146" i="13" s="1"/>
  <c r="V121" i="13"/>
  <c r="W121" i="13" s="1"/>
  <c r="V76" i="13"/>
  <c r="W76" i="13" s="1"/>
  <c r="P173" i="13"/>
  <c r="Q173" i="13" s="1"/>
  <c r="S173" i="13"/>
  <c r="R173" i="13"/>
  <c r="S134" i="13"/>
  <c r="P134" i="13"/>
  <c r="Q134" i="13" s="1"/>
  <c r="R134" i="13" s="1"/>
  <c r="W136" i="13"/>
  <c r="V136" i="13"/>
  <c r="P8" i="13"/>
  <c r="Q8" i="13" s="1"/>
  <c r="R8" i="13" s="1"/>
  <c r="S8" i="13"/>
  <c r="P28" i="13"/>
  <c r="Q28" i="13" s="1"/>
  <c r="R28" i="13" s="1"/>
  <c r="S28" i="13"/>
  <c r="P137" i="13"/>
  <c r="Q137" i="13" s="1"/>
  <c r="R137" i="13" s="1"/>
  <c r="S137" i="13"/>
  <c r="S61" i="13"/>
  <c r="R61" i="13"/>
  <c r="P61" i="13"/>
  <c r="Q61" i="13" s="1"/>
  <c r="V165" i="13"/>
  <c r="W165" i="13" s="1"/>
  <c r="R23" i="13"/>
  <c r="P23" i="13"/>
  <c r="Q23" i="13" s="1"/>
  <c r="S23" i="13"/>
  <c r="V160" i="13"/>
  <c r="W160" i="13"/>
  <c r="P177" i="13"/>
  <c r="Q177" i="13" s="1"/>
  <c r="R177" i="13" s="1"/>
  <c r="S177" i="13"/>
  <c r="S144" i="13"/>
  <c r="R144" i="13"/>
  <c r="P144" i="13"/>
  <c r="Q144" i="13" s="1"/>
  <c r="X176" i="13"/>
  <c r="Y176" i="13" s="1"/>
  <c r="Z176" i="13"/>
  <c r="N82" i="13"/>
  <c r="O82" i="13" s="1"/>
  <c r="U70" i="13"/>
  <c r="T70" i="13"/>
  <c r="O32" i="13"/>
  <c r="N32" i="13"/>
  <c r="P10" i="13"/>
  <c r="Q10" i="13" s="1"/>
  <c r="R10" i="13" s="1"/>
  <c r="S10" i="13"/>
  <c r="M93" i="13"/>
  <c r="T102" i="13"/>
  <c r="U102" i="13" s="1"/>
  <c r="U44" i="13"/>
  <c r="T44" i="13"/>
  <c r="N49" i="13"/>
  <c r="O49" i="13" s="1"/>
  <c r="M86" i="13"/>
  <c r="T65" i="13"/>
  <c r="U65" i="13" s="1"/>
  <c r="N74" i="13"/>
  <c r="O74" i="13" s="1"/>
  <c r="R49" i="15"/>
  <c r="R99" i="15"/>
  <c r="V79" i="13"/>
  <c r="W79" i="13" s="1"/>
  <c r="N124" i="13"/>
  <c r="O124" i="13" s="1"/>
  <c r="P105" i="13"/>
  <c r="Q105" i="13" s="1"/>
  <c r="R105" i="13" s="1"/>
  <c r="S105" i="13"/>
  <c r="N41" i="13"/>
  <c r="O41" i="13"/>
  <c r="M40" i="13"/>
  <c r="R69" i="15"/>
  <c r="R6" i="15"/>
  <c r="R172" i="15"/>
  <c r="T107" i="13"/>
  <c r="U107" i="13" s="1"/>
  <c r="R160" i="15"/>
  <c r="M73" i="13"/>
  <c r="R14" i="15"/>
  <c r="N46" i="13"/>
  <c r="O46" i="13" s="1"/>
  <c r="U138" i="13"/>
  <c r="T138" i="13"/>
  <c r="T142" i="13"/>
  <c r="U142" i="13" s="1"/>
  <c r="M31" i="13"/>
  <c r="T37" i="13"/>
  <c r="U37" i="13" s="1"/>
  <c r="M101" i="13"/>
  <c r="R35" i="13"/>
  <c r="P35" i="13"/>
  <c r="Q35" i="13" s="1"/>
  <c r="S35" i="13"/>
  <c r="P57" i="13"/>
  <c r="Q57" i="13" s="1"/>
  <c r="R57" i="13" s="1"/>
  <c r="S57" i="13"/>
  <c r="N130" i="13"/>
  <c r="O130" i="13"/>
  <c r="N155" i="13"/>
  <c r="O155" i="13" s="1"/>
  <c r="V148" i="13"/>
  <c r="W148" i="13" s="1"/>
  <c r="R85" i="15"/>
  <c r="S64" i="13"/>
  <c r="P64" i="13"/>
  <c r="Q64" i="13" s="1"/>
  <c r="R64" i="13" s="1"/>
  <c r="N147" i="13"/>
  <c r="O147" i="13" s="1"/>
  <c r="T143" i="13"/>
  <c r="U143" i="13" s="1"/>
  <c r="R96" i="15"/>
  <c r="N85" i="13"/>
  <c r="O85" i="13" s="1"/>
  <c r="R114" i="15"/>
  <c r="R129" i="15"/>
  <c r="T117" i="13"/>
  <c r="U117" i="13" s="1"/>
  <c r="N152" i="13"/>
  <c r="O152" i="13"/>
  <c r="R134" i="15"/>
  <c r="R103" i="15"/>
  <c r="R73" i="15"/>
  <c r="R78" i="15"/>
  <c r="R153" i="15"/>
  <c r="R74" i="15"/>
  <c r="R42" i="15"/>
  <c r="R26" i="15"/>
  <c r="R70" i="15"/>
  <c r="R81" i="15"/>
  <c r="N159" i="13"/>
  <c r="O159" i="13" s="1"/>
  <c r="R100" i="15"/>
  <c r="V108" i="13"/>
  <c r="W108" i="13" s="1"/>
  <c r="T104" i="13"/>
  <c r="U104" i="13" s="1"/>
  <c r="P133" i="13"/>
  <c r="Q133" i="13" s="1"/>
  <c r="R133" i="13"/>
  <c r="S133" i="13"/>
  <c r="S84" i="13"/>
  <c r="P84" i="13"/>
  <c r="Q84" i="13" s="1"/>
  <c r="R84" i="13" s="1"/>
  <c r="R56" i="13"/>
  <c r="P56" i="13"/>
  <c r="Q56" i="13" s="1"/>
  <c r="S56" i="13"/>
  <c r="R48" i="13"/>
  <c r="P48" i="13"/>
  <c r="Q48" i="13" s="1"/>
  <c r="S48" i="13"/>
  <c r="P19" i="13"/>
  <c r="Q19" i="13" s="1"/>
  <c r="R19" i="13" s="1"/>
  <c r="S19" i="13"/>
  <c r="N87" i="13"/>
  <c r="O87" i="13" s="1"/>
  <c r="M151" i="13"/>
  <c r="T116" i="13"/>
  <c r="U116" i="13" s="1"/>
  <c r="T166" i="13"/>
  <c r="U166" i="13" s="1"/>
  <c r="P118" i="13"/>
  <c r="Q118" i="13" s="1"/>
  <c r="R118" i="13" s="1"/>
  <c r="S118" i="13"/>
  <c r="N42" i="13"/>
  <c r="O42" i="13" s="1"/>
  <c r="R45" i="13"/>
  <c r="P45" i="13"/>
  <c r="Q45" i="13" s="1"/>
  <c r="S45" i="13"/>
  <c r="W69" i="13"/>
  <c r="V69" i="13"/>
  <c r="R169" i="15"/>
  <c r="R47" i="13"/>
  <c r="P47" i="13"/>
  <c r="Q47" i="13" s="1"/>
  <c r="S47" i="13"/>
  <c r="N154" i="13"/>
  <c r="O154" i="13"/>
  <c r="U72" i="13"/>
  <c r="T72" i="13"/>
  <c r="T122" i="13"/>
  <c r="U122" i="13" s="1"/>
  <c r="N91" i="13"/>
  <c r="O91" i="13" s="1"/>
  <c r="R146" i="15"/>
  <c r="R141" i="15"/>
  <c r="N77" i="13"/>
  <c r="O77" i="13" s="1"/>
  <c r="T58" i="13"/>
  <c r="U58" i="13" s="1"/>
  <c r="R8" i="15"/>
  <c r="R112" i="15"/>
  <c r="N115" i="13"/>
  <c r="O115" i="13" s="1"/>
  <c r="R157" i="15"/>
  <c r="O131" i="13"/>
  <c r="N131" i="13"/>
  <c r="U126" i="13"/>
  <c r="T126" i="13"/>
  <c r="M141" i="13"/>
  <c r="R140" i="15"/>
  <c r="M88" i="13"/>
  <c r="M174" i="13"/>
  <c r="M6" i="13"/>
  <c r="N22" i="13"/>
  <c r="O22" i="13" s="1"/>
  <c r="V150" i="13"/>
  <c r="W150" i="13" s="1"/>
  <c r="P53" i="13"/>
  <c r="Q53" i="13" s="1"/>
  <c r="R53" i="13" s="1"/>
  <c r="S53" i="13"/>
  <c r="R77" i="15"/>
  <c r="R165" i="15"/>
  <c r="R59" i="15"/>
  <c r="O9" i="13"/>
  <c r="N9" i="13"/>
  <c r="N89" i="13"/>
  <c r="O89" i="13"/>
  <c r="O111" i="13"/>
  <c r="N111" i="13"/>
  <c r="N60" i="13"/>
  <c r="O60" i="13" s="1"/>
  <c r="R103" i="13"/>
  <c r="P103" i="13"/>
  <c r="Q103" i="13" s="1"/>
  <c r="S103" i="13"/>
  <c r="P11" i="13"/>
  <c r="Q11" i="13" s="1"/>
  <c r="R11" i="13" s="1"/>
  <c r="S11" i="13"/>
  <c r="T15" i="13"/>
  <c r="U15" i="13" s="1"/>
  <c r="O3" i="13"/>
  <c r="N3" i="13"/>
  <c r="P27" i="13"/>
  <c r="Q27" i="13" s="1"/>
  <c r="R27" i="13" s="1"/>
  <c r="S27" i="13"/>
  <c r="W18" i="13"/>
  <c r="V18" i="13"/>
  <c r="O26" i="13"/>
  <c r="N26" i="13"/>
  <c r="N135" i="13"/>
  <c r="O135" i="13" s="1"/>
  <c r="P119" i="13"/>
  <c r="Q119" i="13" s="1"/>
  <c r="R119" i="13" s="1"/>
  <c r="S119" i="13"/>
  <c r="S109" i="13"/>
  <c r="R109" i="13"/>
  <c r="P109" i="13"/>
  <c r="Q109" i="13" s="1"/>
  <c r="P55" i="13"/>
  <c r="Q55" i="13" s="1"/>
  <c r="R55" i="13" s="1"/>
  <c r="S55" i="13"/>
  <c r="O34" i="13"/>
  <c r="N34" i="13"/>
  <c r="P113" i="13"/>
  <c r="Q113" i="13" s="1"/>
  <c r="S113" i="13"/>
  <c r="R113" i="13"/>
  <c r="R113" i="15"/>
  <c r="P167" i="13"/>
  <c r="Q167" i="13" s="1"/>
  <c r="S167" i="13"/>
  <c r="R167" i="13"/>
  <c r="P127" i="13"/>
  <c r="Q127" i="13" s="1"/>
  <c r="S127" i="13"/>
  <c r="R127" i="13"/>
  <c r="N153" i="13"/>
  <c r="O153" i="13" s="1"/>
  <c r="T66" i="13"/>
  <c r="U66" i="13" s="1"/>
  <c r="T112" i="13"/>
  <c r="U112" i="13"/>
  <c r="T100" i="13"/>
  <c r="U100" i="13"/>
  <c r="M54" i="13"/>
  <c r="T5" i="13"/>
  <c r="U5" i="13" s="1"/>
  <c r="T20" i="13"/>
  <c r="U20" i="13" s="1"/>
  <c r="U156" i="13"/>
  <c r="T156" i="13"/>
  <c r="M125" i="13"/>
  <c r="R95" i="13"/>
  <c r="P95" i="13"/>
  <c r="Q95" i="13" s="1"/>
  <c r="S95" i="13"/>
  <c r="N139" i="13"/>
  <c r="O139" i="13" s="1"/>
  <c r="O16" i="13"/>
  <c r="N16" i="13"/>
  <c r="R7" i="13"/>
  <c r="P7" i="13"/>
  <c r="Q7" i="13" s="1"/>
  <c r="S7" i="13"/>
  <c r="T75" i="13"/>
  <c r="U75" i="13"/>
  <c r="O33" i="13"/>
  <c r="N33" i="13"/>
  <c r="R82" i="15"/>
  <c r="N90" i="13"/>
  <c r="O90" i="13" s="1"/>
  <c r="R94" i="15"/>
  <c r="R87" i="15"/>
  <c r="S83" i="13"/>
  <c r="P83" i="13"/>
  <c r="Q83" i="13" s="1"/>
  <c r="R83" i="13" s="1"/>
  <c r="S162" i="13"/>
  <c r="R162" i="13"/>
  <c r="P162" i="13"/>
  <c r="Q162" i="13" s="1"/>
  <c r="S81" i="13"/>
  <c r="P81" i="13"/>
  <c r="Q81" i="13" s="1"/>
  <c r="R81" i="13" s="1"/>
  <c r="R95" i="15"/>
  <c r="O114" i="13"/>
  <c r="N114" i="13"/>
  <c r="N157" i="13"/>
  <c r="O157" i="13" s="1"/>
  <c r="V164" i="13"/>
  <c r="W164" i="13"/>
  <c r="N13" i="13"/>
  <c r="O13" i="13" s="1"/>
  <c r="S36" i="13"/>
  <c r="P36" i="13"/>
  <c r="Q36" i="13" s="1"/>
  <c r="R36" i="13"/>
  <c r="U80" i="13"/>
  <c r="T80" i="13"/>
  <c r="S78" i="13"/>
  <c r="P78" i="13"/>
  <c r="Q78" i="13" s="1"/>
  <c r="R78" i="13" s="1"/>
  <c r="M128" i="13"/>
  <c r="T175" i="13"/>
  <c r="U175" i="13"/>
  <c r="S71" i="13"/>
  <c r="P71" i="13"/>
  <c r="Q71" i="13" s="1"/>
  <c r="R71" i="13" s="1"/>
  <c r="N92" i="13"/>
  <c r="O92" i="13"/>
  <c r="O94" i="13"/>
  <c r="N94" i="13"/>
  <c r="P145" i="13"/>
  <c r="Q145" i="13" s="1"/>
  <c r="R145" i="13" s="1"/>
  <c r="S145" i="13"/>
  <c r="R177" i="15"/>
  <c r="N59" i="13"/>
  <c r="O59" i="13" s="1"/>
  <c r="N17" i="13"/>
  <c r="O17" i="13" s="1"/>
  <c r="N158" i="13"/>
  <c r="O158" i="13" s="1"/>
  <c r="M169" i="13"/>
  <c r="R2" i="15"/>
  <c r="R104" i="15"/>
  <c r="R51" i="15"/>
  <c r="R144" i="15"/>
  <c r="R24" i="15"/>
  <c r="R130" i="15"/>
  <c r="M12" i="13"/>
  <c r="N62" i="13"/>
  <c r="O62" i="13" s="1"/>
  <c r="N161" i="13"/>
  <c r="O161" i="13" s="1"/>
  <c r="T99" i="13"/>
  <c r="U99" i="13" s="1"/>
  <c r="U129" i="13"/>
  <c r="T129" i="13"/>
  <c r="T132" i="13"/>
  <c r="U132" i="13" s="1"/>
  <c r="M163" i="13"/>
  <c r="T123" i="13"/>
  <c r="U123" i="13" s="1"/>
  <c r="T178" i="13"/>
  <c r="U178" i="13" s="1"/>
  <c r="U120" i="13"/>
  <c r="T120" i="13"/>
  <c r="M149" i="13"/>
  <c r="M52" i="13"/>
  <c r="V99" i="13" l="1"/>
  <c r="W99" i="13" s="1"/>
  <c r="V15" i="13"/>
  <c r="W15" i="13" s="1"/>
  <c r="V116" i="13"/>
  <c r="W116" i="13" s="1"/>
  <c r="V104" i="13"/>
  <c r="W104" i="13" s="1"/>
  <c r="V117" i="13"/>
  <c r="W117" i="13" s="1"/>
  <c r="V102" i="13"/>
  <c r="W102" i="13"/>
  <c r="S82" i="13"/>
  <c r="P82" i="13"/>
  <c r="Q82" i="13" s="1"/>
  <c r="R82" i="13" s="1"/>
  <c r="S62" i="13"/>
  <c r="P62" i="13"/>
  <c r="Q62" i="13" s="1"/>
  <c r="R62" i="13" s="1"/>
  <c r="V66" i="13"/>
  <c r="W66" i="13" s="1"/>
  <c r="X150" i="13"/>
  <c r="Y150" i="13" s="1"/>
  <c r="Z150" i="13" s="1"/>
  <c r="R77" i="13"/>
  <c r="S77" i="13"/>
  <c r="P77" i="13"/>
  <c r="Q77" i="13" s="1"/>
  <c r="R87" i="13"/>
  <c r="S87" i="13"/>
  <c r="P87" i="13"/>
  <c r="Q87" i="13" s="1"/>
  <c r="X148" i="13"/>
  <c r="Y148" i="13" s="1"/>
  <c r="Z148" i="13" s="1"/>
  <c r="R74" i="13"/>
  <c r="S74" i="13"/>
  <c r="P74" i="13"/>
  <c r="Q74" i="13" s="1"/>
  <c r="P161" i="13"/>
  <c r="Q161" i="13" s="1"/>
  <c r="R161" i="13" s="1"/>
  <c r="S161" i="13"/>
  <c r="S90" i="13"/>
  <c r="P90" i="13"/>
  <c r="Q90" i="13" s="1"/>
  <c r="R90" i="13" s="1"/>
  <c r="V20" i="13"/>
  <c r="W20" i="13" s="1"/>
  <c r="P153" i="13"/>
  <c r="Q153" i="13" s="1"/>
  <c r="R153" i="13" s="1"/>
  <c r="S153" i="13"/>
  <c r="R22" i="13"/>
  <c r="P22" i="13"/>
  <c r="Q22" i="13" s="1"/>
  <c r="S22" i="13"/>
  <c r="P159" i="13"/>
  <c r="Q159" i="13" s="1"/>
  <c r="R159" i="13" s="1"/>
  <c r="S159" i="13"/>
  <c r="S85" i="13"/>
  <c r="P85" i="13"/>
  <c r="Q85" i="13" s="1"/>
  <c r="R85" i="13" s="1"/>
  <c r="P155" i="13"/>
  <c r="Q155" i="13" s="1"/>
  <c r="R155" i="13" s="1"/>
  <c r="S155" i="13"/>
  <c r="V65" i="13"/>
  <c r="W65" i="13" s="1"/>
  <c r="P157" i="13"/>
  <c r="Q157" i="13" s="1"/>
  <c r="R157" i="13"/>
  <c r="S157" i="13"/>
  <c r="P139" i="13"/>
  <c r="Q139" i="13" s="1"/>
  <c r="R139" i="13" s="1"/>
  <c r="S139" i="13"/>
  <c r="V5" i="13"/>
  <c r="W5" i="13" s="1"/>
  <c r="S42" i="13"/>
  <c r="P42" i="13"/>
  <c r="Q42" i="13" s="1"/>
  <c r="R42" i="13" s="1"/>
  <c r="V37" i="13"/>
  <c r="W37" i="13"/>
  <c r="X110" i="13"/>
  <c r="Y110" i="13" s="1"/>
  <c r="Z110" i="13"/>
  <c r="V58" i="13"/>
  <c r="W58" i="13" s="1"/>
  <c r="S158" i="13"/>
  <c r="R158" i="13"/>
  <c r="P158" i="13"/>
  <c r="Q158" i="13" s="1"/>
  <c r="R59" i="13"/>
  <c r="P59" i="13"/>
  <c r="Q59" i="13" s="1"/>
  <c r="S59" i="13"/>
  <c r="R91" i="13"/>
  <c r="S91" i="13"/>
  <c r="P91" i="13"/>
  <c r="Q91" i="13" s="1"/>
  <c r="V143" i="13"/>
  <c r="W143" i="13" s="1"/>
  <c r="W107" i="13"/>
  <c r="V107" i="13"/>
  <c r="P49" i="13"/>
  <c r="Q49" i="13" s="1"/>
  <c r="R49" i="13" s="1"/>
  <c r="S49" i="13"/>
  <c r="X165" i="13"/>
  <c r="Y165" i="13" s="1"/>
  <c r="Z165" i="13"/>
  <c r="P13" i="13"/>
  <c r="Q13" i="13" s="1"/>
  <c r="R13" i="13" s="1"/>
  <c r="S13" i="13"/>
  <c r="X108" i="13"/>
  <c r="Y108" i="13" s="1"/>
  <c r="Z108" i="13" s="1"/>
  <c r="V178" i="13"/>
  <c r="W178" i="13"/>
  <c r="P17" i="13"/>
  <c r="Q17" i="13" s="1"/>
  <c r="R17" i="13" s="1"/>
  <c r="S17" i="13"/>
  <c r="P60" i="13"/>
  <c r="Q60" i="13" s="1"/>
  <c r="R60" i="13" s="1"/>
  <c r="S60" i="13"/>
  <c r="P115" i="13"/>
  <c r="Q115" i="13" s="1"/>
  <c r="S115" i="13"/>
  <c r="R115" i="13"/>
  <c r="V122" i="13"/>
  <c r="W122" i="13"/>
  <c r="S147" i="13"/>
  <c r="P147" i="13"/>
  <c r="Q147" i="13" s="1"/>
  <c r="R147" i="13" s="1"/>
  <c r="W142" i="13"/>
  <c r="V142" i="13"/>
  <c r="S124" i="13"/>
  <c r="P124" i="13"/>
  <c r="Q124" i="13" s="1"/>
  <c r="R124" i="13" s="1"/>
  <c r="X76" i="13"/>
  <c r="Y76" i="13" s="1"/>
  <c r="Z76" i="13" s="1"/>
  <c r="R46" i="13"/>
  <c r="P46" i="13"/>
  <c r="Q46" i="13" s="1"/>
  <c r="S46" i="13"/>
  <c r="V123" i="13"/>
  <c r="W123" i="13" s="1"/>
  <c r="W132" i="13"/>
  <c r="V132" i="13"/>
  <c r="P135" i="13"/>
  <c r="Q135" i="13" s="1"/>
  <c r="R135" i="13" s="1"/>
  <c r="S135" i="13"/>
  <c r="V166" i="13"/>
  <c r="W166" i="13" s="1"/>
  <c r="X79" i="13"/>
  <c r="Y79" i="13" s="1"/>
  <c r="Z79" i="13" s="1"/>
  <c r="X121" i="13"/>
  <c r="Y121" i="13" s="1"/>
  <c r="Z121" i="13"/>
  <c r="Z63" i="13"/>
  <c r="X63" i="13"/>
  <c r="Y63" i="13" s="1"/>
  <c r="V120" i="13"/>
  <c r="W120" i="13"/>
  <c r="N12" i="13"/>
  <c r="O12" i="13" s="1"/>
  <c r="T145" i="13"/>
  <c r="U145" i="13"/>
  <c r="U71" i="13"/>
  <c r="T71" i="13"/>
  <c r="V80" i="13"/>
  <c r="W80" i="13"/>
  <c r="N54" i="13"/>
  <c r="O54" i="13" s="1"/>
  <c r="P3" i="13"/>
  <c r="Q3" i="13" s="1"/>
  <c r="R3" i="13" s="1"/>
  <c r="S3" i="13"/>
  <c r="R9" i="13"/>
  <c r="P9" i="13"/>
  <c r="Q9" i="13" s="1"/>
  <c r="S9" i="13"/>
  <c r="T133" i="13"/>
  <c r="U133" i="13" s="1"/>
  <c r="V138" i="13"/>
  <c r="W138" i="13" s="1"/>
  <c r="T144" i="13"/>
  <c r="U144" i="13" s="1"/>
  <c r="X136" i="13"/>
  <c r="Y136" i="13" s="1"/>
  <c r="Z136" i="13" s="1"/>
  <c r="T106" i="13"/>
  <c r="U106" i="13"/>
  <c r="T98" i="13"/>
  <c r="U98" i="13"/>
  <c r="T43" i="13"/>
  <c r="U43" i="13" s="1"/>
  <c r="T38" i="13"/>
  <c r="U38" i="13" s="1"/>
  <c r="V129" i="13"/>
  <c r="W129" i="13" s="1"/>
  <c r="V175" i="13"/>
  <c r="W175" i="13"/>
  <c r="N125" i="13"/>
  <c r="O125" i="13" s="1"/>
  <c r="T113" i="13"/>
  <c r="U113" i="13"/>
  <c r="T28" i="13"/>
  <c r="U28" i="13" s="1"/>
  <c r="T162" i="13"/>
  <c r="U162" i="13" s="1"/>
  <c r="U127" i="13"/>
  <c r="T127" i="13"/>
  <c r="T109" i="13"/>
  <c r="U109" i="13"/>
  <c r="T56" i="13"/>
  <c r="U56" i="13"/>
  <c r="N93" i="13"/>
  <c r="O93" i="13"/>
  <c r="U171" i="13"/>
  <c r="T171" i="13"/>
  <c r="V100" i="13"/>
  <c r="W100" i="13" s="1"/>
  <c r="T29" i="13"/>
  <c r="U29" i="13" s="1"/>
  <c r="S94" i="13"/>
  <c r="P94" i="13"/>
  <c r="Q94" i="13" s="1"/>
  <c r="R94" i="13" s="1"/>
  <c r="O128" i="13"/>
  <c r="N128" i="13"/>
  <c r="T36" i="13"/>
  <c r="U36" i="13" s="1"/>
  <c r="P114" i="13"/>
  <c r="Q114" i="13" s="1"/>
  <c r="R114" i="13" s="1"/>
  <c r="S114" i="13"/>
  <c r="R16" i="13"/>
  <c r="P16" i="13"/>
  <c r="Q16" i="13" s="1"/>
  <c r="S16" i="13"/>
  <c r="V156" i="13"/>
  <c r="W156" i="13"/>
  <c r="V112" i="13"/>
  <c r="W112" i="13" s="1"/>
  <c r="X18" i="13"/>
  <c r="Y18" i="13" s="1"/>
  <c r="Z18" i="13" s="1"/>
  <c r="U11" i="13"/>
  <c r="T11" i="13"/>
  <c r="N6" i="13"/>
  <c r="O6" i="13" s="1"/>
  <c r="P131" i="13"/>
  <c r="Q131" i="13" s="1"/>
  <c r="R131" i="13" s="1"/>
  <c r="S131" i="13"/>
  <c r="T118" i="13"/>
  <c r="U118" i="13" s="1"/>
  <c r="T64" i="13"/>
  <c r="U64" i="13" s="1"/>
  <c r="T57" i="13"/>
  <c r="U57" i="13" s="1"/>
  <c r="N40" i="13"/>
  <c r="O40" i="13" s="1"/>
  <c r="N86" i="13"/>
  <c r="O86" i="13" s="1"/>
  <c r="T10" i="13"/>
  <c r="U10" i="13" s="1"/>
  <c r="T134" i="13"/>
  <c r="U134" i="13" s="1"/>
  <c r="T30" i="13"/>
  <c r="U30" i="13"/>
  <c r="U14" i="13"/>
  <c r="T14" i="13"/>
  <c r="T4" i="13"/>
  <c r="U4" i="13" s="1"/>
  <c r="T21" i="13"/>
  <c r="U21" i="13" s="1"/>
  <c r="V126" i="13"/>
  <c r="W126" i="13"/>
  <c r="N151" i="13"/>
  <c r="O151" i="13" s="1"/>
  <c r="S130" i="13"/>
  <c r="P130" i="13"/>
  <c r="Q130" i="13" s="1"/>
  <c r="R130" i="13" s="1"/>
  <c r="O101" i="13"/>
  <c r="N101" i="13"/>
  <c r="T177" i="13"/>
  <c r="U177" i="13"/>
  <c r="T96" i="13"/>
  <c r="U96" i="13" s="1"/>
  <c r="P34" i="13"/>
  <c r="Q34" i="13" s="1"/>
  <c r="R34" i="13" s="1"/>
  <c r="S34" i="13"/>
  <c r="T119" i="13"/>
  <c r="U119" i="13" s="1"/>
  <c r="U27" i="13"/>
  <c r="T27" i="13"/>
  <c r="P111" i="13"/>
  <c r="Q111" i="13" s="1"/>
  <c r="R111" i="13" s="1"/>
  <c r="S111" i="13"/>
  <c r="U53" i="13"/>
  <c r="T53" i="13"/>
  <c r="N174" i="13"/>
  <c r="O174" i="13" s="1"/>
  <c r="V72" i="13"/>
  <c r="W72" i="13" s="1"/>
  <c r="X69" i="13"/>
  <c r="Y69" i="13" s="1"/>
  <c r="Z69" i="13" s="1"/>
  <c r="U19" i="13"/>
  <c r="T19" i="13"/>
  <c r="P152" i="13"/>
  <c r="Q152" i="13" s="1"/>
  <c r="R152" i="13" s="1"/>
  <c r="S152" i="13"/>
  <c r="N31" i="13"/>
  <c r="O31" i="13" s="1"/>
  <c r="N73" i="13"/>
  <c r="O73" i="13"/>
  <c r="P41" i="13"/>
  <c r="Q41" i="13" s="1"/>
  <c r="R41" i="13" s="1"/>
  <c r="S41" i="13"/>
  <c r="Z160" i="13"/>
  <c r="X160" i="13"/>
  <c r="Y160" i="13" s="1"/>
  <c r="T8" i="13"/>
  <c r="U8" i="13" s="1"/>
  <c r="T51" i="13"/>
  <c r="U51" i="13" s="1"/>
  <c r="T170" i="13"/>
  <c r="U170" i="13"/>
  <c r="U25" i="13"/>
  <c r="T25" i="13"/>
  <c r="T39" i="13"/>
  <c r="U39" i="13"/>
  <c r="R92" i="13"/>
  <c r="S92" i="13"/>
  <c r="P92" i="13"/>
  <c r="Q92" i="13" s="1"/>
  <c r="R33" i="13"/>
  <c r="P33" i="13"/>
  <c r="Q33" i="13" s="1"/>
  <c r="S33" i="13"/>
  <c r="N163" i="13"/>
  <c r="O163" i="13"/>
  <c r="V75" i="13"/>
  <c r="W75" i="13" s="1"/>
  <c r="T167" i="13"/>
  <c r="U167" i="13"/>
  <c r="U55" i="13"/>
  <c r="T55" i="13"/>
  <c r="S89" i="13"/>
  <c r="P89" i="13"/>
  <c r="Q89" i="13" s="1"/>
  <c r="R89" i="13" s="1"/>
  <c r="N88" i="13"/>
  <c r="O88" i="13"/>
  <c r="R154" i="13"/>
  <c r="P154" i="13"/>
  <c r="Q154" i="13" s="1"/>
  <c r="S154" i="13"/>
  <c r="T45" i="13"/>
  <c r="U45" i="13"/>
  <c r="U61" i="13"/>
  <c r="T61" i="13"/>
  <c r="T173" i="13"/>
  <c r="U173" i="13" s="1"/>
  <c r="T146" i="13"/>
  <c r="U146" i="13" s="1"/>
  <c r="V70" i="13"/>
  <c r="W70" i="13" s="1"/>
  <c r="T83" i="13"/>
  <c r="U83" i="13" s="1"/>
  <c r="N52" i="13"/>
  <c r="O52" i="13" s="1"/>
  <c r="N149" i="13"/>
  <c r="O149" i="13" s="1"/>
  <c r="T95" i="13"/>
  <c r="U95" i="13"/>
  <c r="T103" i="13"/>
  <c r="U103" i="13" s="1"/>
  <c r="T84" i="13"/>
  <c r="U84" i="13"/>
  <c r="U35" i="13"/>
  <c r="T35" i="13"/>
  <c r="T23" i="13"/>
  <c r="U23" i="13" s="1"/>
  <c r="U172" i="13"/>
  <c r="T172" i="13"/>
  <c r="T50" i="13"/>
  <c r="U50" i="13" s="1"/>
  <c r="U67" i="13"/>
  <c r="T67" i="13"/>
  <c r="T2" i="13"/>
  <c r="U2" i="13" s="1"/>
  <c r="R26" i="13"/>
  <c r="P26" i="13"/>
  <c r="Q26" i="13" s="1"/>
  <c r="S26" i="13"/>
  <c r="U24" i="13"/>
  <c r="T24" i="13"/>
  <c r="T78" i="13"/>
  <c r="U78" i="13"/>
  <c r="X164" i="13"/>
  <c r="Y164" i="13" s="1"/>
  <c r="Z164" i="13" s="1"/>
  <c r="T81" i="13"/>
  <c r="U81" i="13" s="1"/>
  <c r="O169" i="13"/>
  <c r="N169" i="13"/>
  <c r="T7" i="13"/>
  <c r="U7" i="13" s="1"/>
  <c r="N141" i="13"/>
  <c r="O141" i="13" s="1"/>
  <c r="T47" i="13"/>
  <c r="U47" i="13" s="1"/>
  <c r="T48" i="13"/>
  <c r="U48" i="13" s="1"/>
  <c r="T105" i="13"/>
  <c r="U105" i="13"/>
  <c r="V44" i="13"/>
  <c r="W44" i="13"/>
  <c r="P32" i="13"/>
  <c r="Q32" i="13" s="1"/>
  <c r="R32" i="13" s="1"/>
  <c r="S32" i="13"/>
  <c r="U137" i="13"/>
  <c r="T137" i="13"/>
  <c r="T97" i="13"/>
  <c r="U97" i="13"/>
  <c r="U68" i="13"/>
  <c r="T68" i="13"/>
  <c r="V47" i="13" l="1"/>
  <c r="W47" i="13" s="1"/>
  <c r="V146" i="13"/>
  <c r="W146" i="13" s="1"/>
  <c r="V51" i="13"/>
  <c r="W51" i="13" s="1"/>
  <c r="P31" i="13"/>
  <c r="Q31" i="13" s="1"/>
  <c r="R31" i="13" s="1"/>
  <c r="S31" i="13"/>
  <c r="P151" i="13"/>
  <c r="Q151" i="13" s="1"/>
  <c r="R151" i="13" s="1"/>
  <c r="S151" i="13"/>
  <c r="V28" i="13"/>
  <c r="W28" i="13" s="1"/>
  <c r="V43" i="13"/>
  <c r="W43" i="13"/>
  <c r="V133" i="13"/>
  <c r="W133" i="13" s="1"/>
  <c r="X65" i="13"/>
  <c r="Y65" i="13" s="1"/>
  <c r="Z65" i="13" s="1"/>
  <c r="V173" i="13"/>
  <c r="W173" i="13"/>
  <c r="V96" i="13"/>
  <c r="W96" i="13"/>
  <c r="W7" i="13"/>
  <c r="V7" i="13"/>
  <c r="V10" i="13"/>
  <c r="W10" i="13" s="1"/>
  <c r="S6" i="13"/>
  <c r="P6" i="13"/>
  <c r="Q6" i="13" s="1"/>
  <c r="R6" i="13" s="1"/>
  <c r="Z123" i="13"/>
  <c r="X123" i="13"/>
  <c r="Y123" i="13" s="1"/>
  <c r="X5" i="13"/>
  <c r="Y5" i="13" s="1"/>
  <c r="Z5" i="13" s="1"/>
  <c r="W103" i="13"/>
  <c r="V103" i="13"/>
  <c r="X75" i="13"/>
  <c r="Y75" i="13" s="1"/>
  <c r="Z75" i="13" s="1"/>
  <c r="W21" i="13"/>
  <c r="V21" i="13"/>
  <c r="S86" i="13"/>
  <c r="P86" i="13"/>
  <c r="Q86" i="13" s="1"/>
  <c r="R86" i="13" s="1"/>
  <c r="V29" i="13"/>
  <c r="W29" i="13" s="1"/>
  <c r="S125" i="13"/>
  <c r="P125" i="13"/>
  <c r="Q125" i="13" s="1"/>
  <c r="R125" i="13" s="1"/>
  <c r="X58" i="13"/>
  <c r="Y58" i="13" s="1"/>
  <c r="Z58" i="13" s="1"/>
  <c r="X117" i="13"/>
  <c r="Y117" i="13" s="1"/>
  <c r="Z117" i="13" s="1"/>
  <c r="S141" i="13"/>
  <c r="P141" i="13"/>
  <c r="Q141" i="13" s="1"/>
  <c r="R141" i="13" s="1"/>
  <c r="W23" i="13"/>
  <c r="V23" i="13"/>
  <c r="P149" i="13"/>
  <c r="Q149" i="13" s="1"/>
  <c r="R149" i="13" s="1"/>
  <c r="S149" i="13"/>
  <c r="V4" i="13"/>
  <c r="W4" i="13" s="1"/>
  <c r="R40" i="13"/>
  <c r="P40" i="13"/>
  <c r="Q40" i="13" s="1"/>
  <c r="S40" i="13"/>
  <c r="X100" i="13"/>
  <c r="Y100" i="13" s="1"/>
  <c r="Z100" i="13" s="1"/>
  <c r="X20" i="13"/>
  <c r="Y20" i="13" s="1"/>
  <c r="Z20" i="13" s="1"/>
  <c r="X66" i="13"/>
  <c r="Y66" i="13" s="1"/>
  <c r="Z66" i="13" s="1"/>
  <c r="Z104" i="13"/>
  <c r="X104" i="13"/>
  <c r="Y104" i="13" s="1"/>
  <c r="V50" i="13"/>
  <c r="W50" i="13"/>
  <c r="V81" i="13"/>
  <c r="W81" i="13" s="1"/>
  <c r="P52" i="13"/>
  <c r="Q52" i="13" s="1"/>
  <c r="R52" i="13" s="1"/>
  <c r="S52" i="13"/>
  <c r="V57" i="13"/>
  <c r="W57" i="13" s="1"/>
  <c r="P12" i="13"/>
  <c r="Q12" i="13" s="1"/>
  <c r="R12" i="13" s="1"/>
  <c r="S12" i="13"/>
  <c r="X166" i="13"/>
  <c r="Y166" i="13" s="1"/>
  <c r="Z166" i="13"/>
  <c r="X116" i="13"/>
  <c r="Y116" i="13" s="1"/>
  <c r="Z116" i="13" s="1"/>
  <c r="V8" i="13"/>
  <c r="W8" i="13" s="1"/>
  <c r="Z143" i="13"/>
  <c r="X143" i="13"/>
  <c r="Y143" i="13" s="1"/>
  <c r="V83" i="13"/>
  <c r="W83" i="13"/>
  <c r="V119" i="13"/>
  <c r="W119" i="13" s="1"/>
  <c r="V64" i="13"/>
  <c r="W64" i="13" s="1"/>
  <c r="Z112" i="13"/>
  <c r="X112" i="13"/>
  <c r="Y112" i="13" s="1"/>
  <c r="V36" i="13"/>
  <c r="W36" i="13" s="1"/>
  <c r="Z129" i="13"/>
  <c r="X129" i="13"/>
  <c r="Y129" i="13" s="1"/>
  <c r="V144" i="13"/>
  <c r="W144" i="13" s="1"/>
  <c r="P54" i="13"/>
  <c r="Q54" i="13" s="1"/>
  <c r="R54" i="13" s="1"/>
  <c r="S54" i="13"/>
  <c r="Z15" i="13"/>
  <c r="X15" i="13"/>
  <c r="Y15" i="13" s="1"/>
  <c r="V134" i="13"/>
  <c r="W134" i="13" s="1"/>
  <c r="W2" i="13"/>
  <c r="V2" i="13"/>
  <c r="Z72" i="13"/>
  <c r="X72" i="13"/>
  <c r="Y72" i="13" s="1"/>
  <c r="W48" i="13"/>
  <c r="V48" i="13"/>
  <c r="X70" i="13"/>
  <c r="Y70" i="13" s="1"/>
  <c r="Z70" i="13" s="1"/>
  <c r="P174" i="13"/>
  <c r="Q174" i="13" s="1"/>
  <c r="R174" i="13" s="1"/>
  <c r="S174" i="13"/>
  <c r="V118" i="13"/>
  <c r="W118" i="13" s="1"/>
  <c r="W162" i="13"/>
  <c r="V162" i="13"/>
  <c r="W38" i="13"/>
  <c r="V38" i="13"/>
  <c r="X138" i="13"/>
  <c r="Y138" i="13" s="1"/>
  <c r="Z138" i="13"/>
  <c r="X99" i="13"/>
  <c r="Y99" i="13" s="1"/>
  <c r="Z99" i="13" s="1"/>
  <c r="W68" i="13"/>
  <c r="V68" i="13"/>
  <c r="V172" i="13"/>
  <c r="W172" i="13" s="1"/>
  <c r="T32" i="13"/>
  <c r="U32" i="13" s="1"/>
  <c r="P169" i="13"/>
  <c r="Q169" i="13" s="1"/>
  <c r="R169" i="13"/>
  <c r="S169" i="13"/>
  <c r="V24" i="13"/>
  <c r="W24" i="13" s="1"/>
  <c r="V84" i="13"/>
  <c r="W84" i="13" s="1"/>
  <c r="T92" i="13"/>
  <c r="U92" i="13" s="1"/>
  <c r="T114" i="13"/>
  <c r="U114" i="13" s="1"/>
  <c r="T94" i="13"/>
  <c r="U94" i="13"/>
  <c r="T13" i="13"/>
  <c r="U13" i="13" s="1"/>
  <c r="U139" i="13"/>
  <c r="T139" i="13"/>
  <c r="U155" i="13"/>
  <c r="T155" i="13"/>
  <c r="T74" i="13"/>
  <c r="U74" i="13"/>
  <c r="U77" i="13"/>
  <c r="T77" i="13"/>
  <c r="T62" i="13"/>
  <c r="U62" i="13" s="1"/>
  <c r="W19" i="13"/>
  <c r="V19" i="13"/>
  <c r="V106" i="13"/>
  <c r="W106" i="13" s="1"/>
  <c r="Z122" i="13"/>
  <c r="X122" i="13"/>
  <c r="Y122" i="13" s="1"/>
  <c r="T17" i="13"/>
  <c r="U17" i="13" s="1"/>
  <c r="Z107" i="13"/>
  <c r="X107" i="13"/>
  <c r="Y107" i="13" s="1"/>
  <c r="X37" i="13"/>
  <c r="Y37" i="13" s="1"/>
  <c r="Z37" i="13" s="1"/>
  <c r="W97" i="13"/>
  <c r="V97" i="13"/>
  <c r="Z156" i="13"/>
  <c r="X156" i="13"/>
  <c r="Y156" i="13" s="1"/>
  <c r="T90" i="13"/>
  <c r="U90" i="13" s="1"/>
  <c r="T82" i="13"/>
  <c r="U82" i="13"/>
  <c r="Z44" i="13"/>
  <c r="X44" i="13"/>
  <c r="Y44" i="13" s="1"/>
  <c r="S73" i="13"/>
  <c r="P73" i="13"/>
  <c r="Q73" i="13" s="1"/>
  <c r="R73" i="13" s="1"/>
  <c r="U34" i="13"/>
  <c r="T34" i="13"/>
  <c r="W56" i="13"/>
  <c r="V56" i="13"/>
  <c r="X132" i="13"/>
  <c r="Y132" i="13" s="1"/>
  <c r="Z132" i="13"/>
  <c r="T22" i="13"/>
  <c r="U22" i="13"/>
  <c r="W95" i="13"/>
  <c r="V95" i="13"/>
  <c r="T111" i="13"/>
  <c r="U111" i="13" s="1"/>
  <c r="V105" i="13"/>
  <c r="W105" i="13" s="1"/>
  <c r="V78" i="13"/>
  <c r="W78" i="13"/>
  <c r="W109" i="13"/>
  <c r="V109" i="13"/>
  <c r="W113" i="13"/>
  <c r="V113" i="13"/>
  <c r="T9" i="13"/>
  <c r="U9" i="13"/>
  <c r="X80" i="13"/>
  <c r="Y80" i="13" s="1"/>
  <c r="Z80" i="13" s="1"/>
  <c r="X120" i="13"/>
  <c r="Y120" i="13" s="1"/>
  <c r="Z120" i="13" s="1"/>
  <c r="U124" i="13"/>
  <c r="T124" i="13"/>
  <c r="T157" i="13"/>
  <c r="U157" i="13" s="1"/>
  <c r="V53" i="13"/>
  <c r="W53" i="13"/>
  <c r="R101" i="13"/>
  <c r="P101" i="13"/>
  <c r="Q101" i="13" s="1"/>
  <c r="S101" i="13"/>
  <c r="V45" i="13"/>
  <c r="W45" i="13" s="1"/>
  <c r="T89" i="13"/>
  <c r="U89" i="13" s="1"/>
  <c r="S163" i="13"/>
  <c r="R163" i="13"/>
  <c r="P163" i="13"/>
  <c r="Q163" i="13" s="1"/>
  <c r="V39" i="13"/>
  <c r="W39" i="13" s="1"/>
  <c r="T154" i="13"/>
  <c r="U154" i="13" s="1"/>
  <c r="T33" i="13"/>
  <c r="U33" i="13" s="1"/>
  <c r="U130" i="13"/>
  <c r="T130" i="13"/>
  <c r="U16" i="13"/>
  <c r="T16" i="13"/>
  <c r="T46" i="13"/>
  <c r="U46" i="13" s="1"/>
  <c r="T115" i="13"/>
  <c r="U115" i="13"/>
  <c r="X178" i="13"/>
  <c r="Y178" i="13" s="1"/>
  <c r="Z178" i="13" s="1"/>
  <c r="T158" i="13"/>
  <c r="U158" i="13" s="1"/>
  <c r="T42" i="13"/>
  <c r="U42" i="13" s="1"/>
  <c r="T85" i="13"/>
  <c r="U85" i="13"/>
  <c r="U153" i="13"/>
  <c r="T153" i="13"/>
  <c r="T161" i="13"/>
  <c r="U161" i="13" s="1"/>
  <c r="X102" i="13"/>
  <c r="Y102" i="13" s="1"/>
  <c r="Z102" i="13"/>
  <c r="V137" i="13"/>
  <c r="W137" i="13" s="1"/>
  <c r="V67" i="13"/>
  <c r="W67" i="13" s="1"/>
  <c r="V35" i="13"/>
  <c r="W35" i="13" s="1"/>
  <c r="V55" i="13"/>
  <c r="W55" i="13" s="1"/>
  <c r="V25" i="13"/>
  <c r="W25" i="13" s="1"/>
  <c r="U152" i="13"/>
  <c r="T152" i="13"/>
  <c r="V11" i="13"/>
  <c r="W11" i="13" s="1"/>
  <c r="S128" i="13"/>
  <c r="R128" i="13"/>
  <c r="P128" i="13"/>
  <c r="Q128" i="13" s="1"/>
  <c r="Z142" i="13"/>
  <c r="X142" i="13"/>
  <c r="Y142" i="13" s="1"/>
  <c r="T49" i="13"/>
  <c r="U49" i="13" s="1"/>
  <c r="T91" i="13"/>
  <c r="U91" i="13" s="1"/>
  <c r="T87" i="13"/>
  <c r="U87" i="13" s="1"/>
  <c r="W61" i="13"/>
  <c r="V61" i="13"/>
  <c r="V167" i="13"/>
  <c r="W167" i="13" s="1"/>
  <c r="W170" i="13"/>
  <c r="V170" i="13"/>
  <c r="T41" i="13"/>
  <c r="U41" i="13" s="1"/>
  <c r="W27" i="13"/>
  <c r="V27" i="13"/>
  <c r="V177" i="13"/>
  <c r="W177" i="13"/>
  <c r="W14" i="13"/>
  <c r="V14" i="13"/>
  <c r="V171" i="13"/>
  <c r="W171" i="13" s="1"/>
  <c r="V127" i="13"/>
  <c r="W127" i="13" s="1"/>
  <c r="T3" i="13"/>
  <c r="U3" i="13" s="1"/>
  <c r="V71" i="13"/>
  <c r="W71" i="13" s="1"/>
  <c r="T135" i="13"/>
  <c r="U135" i="13" s="1"/>
  <c r="T60" i="13"/>
  <c r="U60" i="13" s="1"/>
  <c r="T159" i="13"/>
  <c r="U159" i="13" s="1"/>
  <c r="U26" i="13"/>
  <c r="T26" i="13"/>
  <c r="S88" i="13"/>
  <c r="P88" i="13"/>
  <c r="Q88" i="13" s="1"/>
  <c r="R88" i="13" s="1"/>
  <c r="Z126" i="13"/>
  <c r="X126" i="13"/>
  <c r="Y126" i="13" s="1"/>
  <c r="V30" i="13"/>
  <c r="W30" i="13" s="1"/>
  <c r="T131" i="13"/>
  <c r="U131" i="13" s="1"/>
  <c r="S93" i="13"/>
  <c r="P93" i="13"/>
  <c r="Q93" i="13" s="1"/>
  <c r="R93" i="13" s="1"/>
  <c r="X175" i="13"/>
  <c r="Y175" i="13" s="1"/>
  <c r="Z175" i="13"/>
  <c r="W98" i="13"/>
  <c r="V98" i="13"/>
  <c r="V145" i="13"/>
  <c r="W145" i="13" s="1"/>
  <c r="T147" i="13"/>
  <c r="U147" i="13" s="1"/>
  <c r="T59" i="13"/>
  <c r="U59" i="13"/>
  <c r="X171" i="13" l="1"/>
  <c r="Y171" i="13" s="1"/>
  <c r="Z171" i="13"/>
  <c r="X25" i="13"/>
  <c r="Y25" i="13" s="1"/>
  <c r="Z25" i="13" s="1"/>
  <c r="Z39" i="13"/>
  <c r="X39" i="13"/>
  <c r="Y39" i="13" s="1"/>
  <c r="X105" i="13"/>
  <c r="Y105" i="13" s="1"/>
  <c r="Z105" i="13" s="1"/>
  <c r="V62" i="13"/>
  <c r="W62" i="13" s="1"/>
  <c r="X134" i="13"/>
  <c r="Y134" i="13" s="1"/>
  <c r="Z134" i="13" s="1"/>
  <c r="Z36" i="13"/>
  <c r="X36" i="13"/>
  <c r="Y36" i="13" s="1"/>
  <c r="X29" i="13"/>
  <c r="Y29" i="13" s="1"/>
  <c r="Z29" i="13" s="1"/>
  <c r="X28" i="13"/>
  <c r="Y28" i="13" s="1"/>
  <c r="Z28" i="13" s="1"/>
  <c r="V147" i="13"/>
  <c r="W147" i="13" s="1"/>
  <c r="V159" i="13"/>
  <c r="W159" i="13" s="1"/>
  <c r="X167" i="13"/>
  <c r="Y167" i="13" s="1"/>
  <c r="Z167" i="13"/>
  <c r="X35" i="13"/>
  <c r="Y35" i="13" s="1"/>
  <c r="Z35" i="13" s="1"/>
  <c r="V90" i="13"/>
  <c r="W90" i="13" s="1"/>
  <c r="W17" i="13"/>
  <c r="V17" i="13"/>
  <c r="X81" i="13"/>
  <c r="Y81" i="13" s="1"/>
  <c r="Z81" i="13" s="1"/>
  <c r="V46" i="13"/>
  <c r="W46" i="13" s="1"/>
  <c r="V131" i="13"/>
  <c r="W131" i="13" s="1"/>
  <c r="X145" i="13"/>
  <c r="Y145" i="13" s="1"/>
  <c r="Z145" i="13" s="1"/>
  <c r="X30" i="13"/>
  <c r="Y30" i="13" s="1"/>
  <c r="Z30" i="13" s="1"/>
  <c r="V60" i="13"/>
  <c r="W60" i="13" s="1"/>
  <c r="Z67" i="13"/>
  <c r="X67" i="13"/>
  <c r="Y67" i="13" s="1"/>
  <c r="W157" i="13"/>
  <c r="V157" i="13"/>
  <c r="V32" i="13"/>
  <c r="W32" i="13" s="1"/>
  <c r="X64" i="13"/>
  <c r="Y64" i="13" s="1"/>
  <c r="Z64" i="13" s="1"/>
  <c r="V42" i="13"/>
  <c r="W42" i="13" s="1"/>
  <c r="V89" i="13"/>
  <c r="W89" i="13" s="1"/>
  <c r="V114" i="13"/>
  <c r="W114" i="13" s="1"/>
  <c r="X172" i="13"/>
  <c r="Y172" i="13" s="1"/>
  <c r="Z172" i="13"/>
  <c r="Z119" i="13"/>
  <c r="X119" i="13"/>
  <c r="Y119" i="13" s="1"/>
  <c r="Z8" i="13"/>
  <c r="X8" i="13"/>
  <c r="Y8" i="13" s="1"/>
  <c r="V135" i="13"/>
  <c r="W135" i="13"/>
  <c r="X71" i="13"/>
  <c r="Y71" i="13" s="1"/>
  <c r="Z71" i="13" s="1"/>
  <c r="V87" i="13"/>
  <c r="W87" i="13" s="1"/>
  <c r="Z11" i="13"/>
  <c r="X11" i="13"/>
  <c r="Y11" i="13" s="1"/>
  <c r="V158" i="13"/>
  <c r="W158" i="13"/>
  <c r="X45" i="13"/>
  <c r="Y45" i="13" s="1"/>
  <c r="Z45" i="13" s="1"/>
  <c r="Z106" i="13"/>
  <c r="X106" i="13"/>
  <c r="Y106" i="13" s="1"/>
  <c r="V92" i="13"/>
  <c r="W92" i="13" s="1"/>
  <c r="X144" i="13"/>
  <c r="Y144" i="13" s="1"/>
  <c r="Z144" i="13" s="1"/>
  <c r="X4" i="13"/>
  <c r="Y4" i="13" s="1"/>
  <c r="Z4" i="13" s="1"/>
  <c r="Z10" i="13"/>
  <c r="X10" i="13"/>
  <c r="Y10" i="13" s="1"/>
  <c r="Z133" i="13"/>
  <c r="X133" i="13"/>
  <c r="Y133" i="13" s="1"/>
  <c r="X51" i="13"/>
  <c r="Y51" i="13" s="1"/>
  <c r="Z51" i="13" s="1"/>
  <c r="X55" i="13"/>
  <c r="Y55" i="13" s="1"/>
  <c r="Z55" i="13" s="1"/>
  <c r="W111" i="13"/>
  <c r="V111" i="13"/>
  <c r="Z137" i="13"/>
  <c r="X137" i="13"/>
  <c r="Y137" i="13" s="1"/>
  <c r="V3" i="13"/>
  <c r="W3" i="13" s="1"/>
  <c r="V91" i="13"/>
  <c r="W91" i="13"/>
  <c r="W33" i="13"/>
  <c r="V33" i="13"/>
  <c r="Z84" i="13"/>
  <c r="X84" i="13"/>
  <c r="Y84" i="13" s="1"/>
  <c r="X118" i="13"/>
  <c r="Y118" i="13" s="1"/>
  <c r="Z118" i="13"/>
  <c r="X146" i="13"/>
  <c r="Y146" i="13" s="1"/>
  <c r="Z146" i="13" s="1"/>
  <c r="W13" i="13"/>
  <c r="V13" i="13"/>
  <c r="X127" i="13"/>
  <c r="Y127" i="13" s="1"/>
  <c r="Z127" i="13" s="1"/>
  <c r="V41" i="13"/>
  <c r="W41" i="13" s="1"/>
  <c r="V49" i="13"/>
  <c r="W49" i="13" s="1"/>
  <c r="W161" i="13"/>
  <c r="V161" i="13"/>
  <c r="V154" i="13"/>
  <c r="W154" i="13" s="1"/>
  <c r="X24" i="13"/>
  <c r="Y24" i="13" s="1"/>
  <c r="Z24" i="13" s="1"/>
  <c r="X57" i="13"/>
  <c r="Y57" i="13" s="1"/>
  <c r="Z57" i="13" s="1"/>
  <c r="Z47" i="13"/>
  <c r="X47" i="13"/>
  <c r="Y47" i="13" s="1"/>
  <c r="Z19" i="13"/>
  <c r="X19" i="13"/>
  <c r="Y19" i="13" s="1"/>
  <c r="X48" i="13"/>
  <c r="Y48" i="13" s="1"/>
  <c r="Z48" i="13" s="1"/>
  <c r="T73" i="13"/>
  <c r="U73" i="13" s="1"/>
  <c r="U54" i="13"/>
  <c r="T54" i="13"/>
  <c r="Z27" i="13"/>
  <c r="X27" i="13"/>
  <c r="Y27" i="13" s="1"/>
  <c r="V85" i="13"/>
  <c r="W85" i="13"/>
  <c r="T163" i="13"/>
  <c r="U163" i="13" s="1"/>
  <c r="W22" i="13"/>
  <c r="V22" i="13"/>
  <c r="Z83" i="13"/>
  <c r="X83" i="13"/>
  <c r="Y83" i="13" s="1"/>
  <c r="X21" i="13"/>
  <c r="Y21" i="13" s="1"/>
  <c r="Z21" i="13" s="1"/>
  <c r="X96" i="13"/>
  <c r="Y96" i="13" s="1"/>
  <c r="Z96" i="13" s="1"/>
  <c r="W9" i="13"/>
  <c r="V9" i="13"/>
  <c r="V139" i="13"/>
  <c r="W139" i="13" s="1"/>
  <c r="T12" i="13"/>
  <c r="U12" i="13" s="1"/>
  <c r="T141" i="13"/>
  <c r="U141" i="13" s="1"/>
  <c r="T6" i="13"/>
  <c r="U6" i="13" s="1"/>
  <c r="X173" i="13"/>
  <c r="Y173" i="13" s="1"/>
  <c r="Z173" i="13" s="1"/>
  <c r="T88" i="13"/>
  <c r="U88" i="13"/>
  <c r="T128" i="13"/>
  <c r="U128" i="13" s="1"/>
  <c r="T174" i="13"/>
  <c r="U174" i="13" s="1"/>
  <c r="T149" i="13"/>
  <c r="U149" i="13" s="1"/>
  <c r="V26" i="13"/>
  <c r="W26" i="13" s="1"/>
  <c r="X14" i="13"/>
  <c r="Y14" i="13" s="1"/>
  <c r="Z14" i="13" s="1"/>
  <c r="X97" i="13"/>
  <c r="Y97" i="13" s="1"/>
  <c r="Z97" i="13" s="1"/>
  <c r="V77" i="13"/>
  <c r="W77" i="13" s="1"/>
  <c r="X2" i="13"/>
  <c r="Y2" i="13" s="1"/>
  <c r="Z2" i="13" s="1"/>
  <c r="X50" i="13"/>
  <c r="Y50" i="13" s="1"/>
  <c r="Z50" i="13" s="1"/>
  <c r="X103" i="13"/>
  <c r="Y103" i="13" s="1"/>
  <c r="Z103" i="13"/>
  <c r="U151" i="13"/>
  <c r="T151" i="13"/>
  <c r="X98" i="13"/>
  <c r="Y98" i="13" s="1"/>
  <c r="Z98" i="13" s="1"/>
  <c r="X177" i="13"/>
  <c r="Y177" i="13" s="1"/>
  <c r="Z177" i="13"/>
  <c r="V16" i="13"/>
  <c r="W16" i="13"/>
  <c r="T101" i="13"/>
  <c r="U101" i="13" s="1"/>
  <c r="V124" i="13"/>
  <c r="W124" i="13" s="1"/>
  <c r="X113" i="13"/>
  <c r="Y113" i="13" s="1"/>
  <c r="Z113" i="13"/>
  <c r="X56" i="13"/>
  <c r="Y56" i="13" s="1"/>
  <c r="Z56" i="13" s="1"/>
  <c r="V82" i="13"/>
  <c r="W82" i="13" s="1"/>
  <c r="V74" i="13"/>
  <c r="W74" i="13"/>
  <c r="V94" i="13"/>
  <c r="W94" i="13"/>
  <c r="X38" i="13"/>
  <c r="Y38" i="13" s="1"/>
  <c r="Z38" i="13" s="1"/>
  <c r="T86" i="13"/>
  <c r="U86" i="13" s="1"/>
  <c r="T93" i="13"/>
  <c r="U93" i="13"/>
  <c r="X61" i="13"/>
  <c r="Y61" i="13" s="1"/>
  <c r="Z61" i="13" s="1"/>
  <c r="V115" i="13"/>
  <c r="W115" i="13" s="1"/>
  <c r="Z53" i="13"/>
  <c r="X53" i="13"/>
  <c r="Y53" i="13" s="1"/>
  <c r="X78" i="13"/>
  <c r="Y78" i="13" s="1"/>
  <c r="Z78" i="13" s="1"/>
  <c r="V155" i="13"/>
  <c r="W155" i="13"/>
  <c r="T125" i="13"/>
  <c r="U125" i="13" s="1"/>
  <c r="Z43" i="13"/>
  <c r="X43" i="13"/>
  <c r="Y43" i="13" s="1"/>
  <c r="X170" i="13"/>
  <c r="Y170" i="13" s="1"/>
  <c r="Z170" i="13"/>
  <c r="V59" i="13"/>
  <c r="W59" i="13" s="1"/>
  <c r="T40" i="13"/>
  <c r="U40" i="13"/>
  <c r="V152" i="13"/>
  <c r="W152" i="13" s="1"/>
  <c r="V153" i="13"/>
  <c r="W153" i="13"/>
  <c r="V130" i="13"/>
  <c r="W130" i="13" s="1"/>
  <c r="X109" i="13"/>
  <c r="Y109" i="13" s="1"/>
  <c r="Z109" i="13" s="1"/>
  <c r="Z95" i="13"/>
  <c r="X95" i="13"/>
  <c r="Y95" i="13" s="1"/>
  <c r="V34" i="13"/>
  <c r="W34" i="13" s="1"/>
  <c r="T169" i="13"/>
  <c r="U169" i="13" s="1"/>
  <c r="X68" i="13"/>
  <c r="Y68" i="13" s="1"/>
  <c r="Z68" i="13" s="1"/>
  <c r="X162" i="13"/>
  <c r="Y162" i="13" s="1"/>
  <c r="Z162" i="13" s="1"/>
  <c r="T52" i="13"/>
  <c r="U52" i="13" s="1"/>
  <c r="X23" i="13"/>
  <c r="Y23" i="13" s="1"/>
  <c r="Z23" i="13" s="1"/>
  <c r="X7" i="13"/>
  <c r="Y7" i="13" s="1"/>
  <c r="Z7" i="13" s="1"/>
  <c r="U31" i="13"/>
  <c r="T31" i="13"/>
  <c r="X131" i="13" l="1"/>
  <c r="Y131" i="13" s="1"/>
  <c r="Z131" i="13" s="1"/>
  <c r="X59" i="13"/>
  <c r="Y59" i="13" s="1"/>
  <c r="Z59" i="13" s="1"/>
  <c r="V6" i="13"/>
  <c r="W6" i="13" s="1"/>
  <c r="Z46" i="13"/>
  <c r="X46" i="13"/>
  <c r="Y46" i="13" s="1"/>
  <c r="X159" i="13"/>
  <c r="Y159" i="13" s="1"/>
  <c r="Z159" i="13" s="1"/>
  <c r="X77" i="13"/>
  <c r="Y77" i="13" s="1"/>
  <c r="Z77" i="13" s="1"/>
  <c r="X49" i="13"/>
  <c r="Y49" i="13" s="1"/>
  <c r="Z49" i="13" s="1"/>
  <c r="Z62" i="13"/>
  <c r="X62" i="13"/>
  <c r="Y62" i="13" s="1"/>
  <c r="X26" i="13"/>
  <c r="Y26" i="13" s="1"/>
  <c r="Z26" i="13" s="1"/>
  <c r="V141" i="13"/>
  <c r="W141" i="13" s="1"/>
  <c r="X92" i="13"/>
  <c r="Y92" i="13" s="1"/>
  <c r="Z92" i="13" s="1"/>
  <c r="Z87" i="13"/>
  <c r="X87" i="13"/>
  <c r="Y87" i="13" s="1"/>
  <c r="X147" i="13"/>
  <c r="Y147" i="13" s="1"/>
  <c r="Z147" i="13" s="1"/>
  <c r="X130" i="13"/>
  <c r="Y130" i="13" s="1"/>
  <c r="Z130" i="13"/>
  <c r="V101" i="13"/>
  <c r="W101" i="13" s="1"/>
  <c r="W149" i="13"/>
  <c r="V149" i="13"/>
  <c r="V12" i="13"/>
  <c r="W12" i="13"/>
  <c r="X34" i="13"/>
  <c r="Y34" i="13" s="1"/>
  <c r="Z34" i="13" s="1"/>
  <c r="V86" i="13"/>
  <c r="W86" i="13"/>
  <c r="Z41" i="13"/>
  <c r="X41" i="13"/>
  <c r="Y41" i="13" s="1"/>
  <c r="V174" i="13"/>
  <c r="W174" i="13" s="1"/>
  <c r="V73" i="13"/>
  <c r="W73" i="13" s="1"/>
  <c r="X154" i="13"/>
  <c r="Y154" i="13" s="1"/>
  <c r="Z154" i="13"/>
  <c r="X114" i="13"/>
  <c r="Y114" i="13" s="1"/>
  <c r="Z114" i="13" s="1"/>
  <c r="X32" i="13"/>
  <c r="Y32" i="13" s="1"/>
  <c r="Z32" i="13" s="1"/>
  <c r="X124" i="13"/>
  <c r="Y124" i="13" s="1"/>
  <c r="Z124" i="13" s="1"/>
  <c r="V128" i="13"/>
  <c r="W128" i="13" s="1"/>
  <c r="V163" i="13"/>
  <c r="W163" i="13" s="1"/>
  <c r="X3" i="13"/>
  <c r="Y3" i="13" s="1"/>
  <c r="Z3" i="13" s="1"/>
  <c r="Z89" i="13"/>
  <c r="X89" i="13"/>
  <c r="Y89" i="13" s="1"/>
  <c r="X60" i="13"/>
  <c r="Y60" i="13" s="1"/>
  <c r="Z60" i="13" s="1"/>
  <c r="Z90" i="13"/>
  <c r="X90" i="13"/>
  <c r="Y90" i="13" s="1"/>
  <c r="V52" i="13"/>
  <c r="W52" i="13" s="1"/>
  <c r="X115" i="13"/>
  <c r="Y115" i="13" s="1"/>
  <c r="Z115" i="13" s="1"/>
  <c r="X139" i="13"/>
  <c r="Y139" i="13" s="1"/>
  <c r="Z139" i="13" s="1"/>
  <c r="W169" i="13"/>
  <c r="V169" i="13"/>
  <c r="X152" i="13"/>
  <c r="Y152" i="13" s="1"/>
  <c r="Z152" i="13" s="1"/>
  <c r="V125" i="13"/>
  <c r="W125" i="13" s="1"/>
  <c r="X82" i="13"/>
  <c r="Y82" i="13" s="1"/>
  <c r="Z82" i="13" s="1"/>
  <c r="Z42" i="13"/>
  <c r="X42" i="13"/>
  <c r="Y42" i="13" s="1"/>
  <c r="X85" i="13"/>
  <c r="Y85" i="13" s="1"/>
  <c r="Z85" i="13" s="1"/>
  <c r="V88" i="13"/>
  <c r="W88" i="13"/>
  <c r="X157" i="13"/>
  <c r="Y157" i="13" s="1"/>
  <c r="Z157" i="13" s="1"/>
  <c r="Z17" i="13"/>
  <c r="X17" i="13"/>
  <c r="Y17" i="13" s="1"/>
  <c r="X153" i="13"/>
  <c r="Y153" i="13" s="1"/>
  <c r="Z153" i="13" s="1"/>
  <c r="V93" i="13"/>
  <c r="W93" i="13" s="1"/>
  <c r="X74" i="13"/>
  <c r="Y74" i="13" s="1"/>
  <c r="Z74" i="13" s="1"/>
  <c r="V40" i="13"/>
  <c r="W40" i="13" s="1"/>
  <c r="X16" i="13"/>
  <c r="Y16" i="13" s="1"/>
  <c r="Z16" i="13" s="1"/>
  <c r="W31" i="13"/>
  <c r="V31" i="13"/>
  <c r="X9" i="13"/>
  <c r="Y9" i="13" s="1"/>
  <c r="Z9" i="13" s="1"/>
  <c r="X22" i="13"/>
  <c r="Y22" i="13" s="1"/>
  <c r="Z22" i="13" s="1"/>
  <c r="V54" i="13"/>
  <c r="W54" i="13" s="1"/>
  <c r="Z161" i="13"/>
  <c r="X161" i="13"/>
  <c r="Y161" i="13" s="1"/>
  <c r="X13" i="13"/>
  <c r="Y13" i="13" s="1"/>
  <c r="Z13" i="13" s="1"/>
  <c r="X33" i="13"/>
  <c r="Y33" i="13" s="1"/>
  <c r="Z33" i="13" s="1"/>
  <c r="X111" i="13"/>
  <c r="Y111" i="13" s="1"/>
  <c r="Z111" i="13" s="1"/>
  <c r="X158" i="13"/>
  <c r="Y158" i="13" s="1"/>
  <c r="Z158" i="13" s="1"/>
  <c r="V151" i="13"/>
  <c r="W151" i="13" s="1"/>
  <c r="X155" i="13"/>
  <c r="Y155" i="13" s="1"/>
  <c r="Z155" i="13" s="1"/>
  <c r="X94" i="13"/>
  <c r="Y94" i="13" s="1"/>
  <c r="Z94" i="13"/>
  <c r="Z91" i="13"/>
  <c r="X91" i="13"/>
  <c r="Y91" i="13" s="1"/>
  <c r="X135" i="13"/>
  <c r="Y135" i="13" s="1"/>
  <c r="Z135" i="13" s="1"/>
  <c r="X73" i="13" l="1"/>
  <c r="Y73" i="13" s="1"/>
  <c r="Z73" i="13" s="1"/>
  <c r="X54" i="13"/>
  <c r="Y54" i="13" s="1"/>
  <c r="Z54" i="13" s="1"/>
  <c r="X174" i="13"/>
  <c r="Y174" i="13" s="1"/>
  <c r="Z174" i="13" s="1"/>
  <c r="Z40" i="13"/>
  <c r="X40" i="13"/>
  <c r="Y40" i="13" s="1"/>
  <c r="X128" i="13"/>
  <c r="Y128" i="13" s="1"/>
  <c r="Z128" i="13" s="1"/>
  <c r="X141" i="13"/>
  <c r="Y141" i="13" s="1"/>
  <c r="Z141" i="13" s="1"/>
  <c r="X151" i="13"/>
  <c r="Y151" i="13" s="1"/>
  <c r="Z151" i="13" s="1"/>
  <c r="Z101" i="13"/>
  <c r="X101" i="13"/>
  <c r="Y101" i="13" s="1"/>
  <c r="Z6" i="13"/>
  <c r="X6" i="13"/>
  <c r="Y6" i="13" s="1"/>
  <c r="X52" i="13"/>
  <c r="Y52" i="13" s="1"/>
  <c r="Z52" i="13" s="1"/>
  <c r="X125" i="13"/>
  <c r="Y125" i="13" s="1"/>
  <c r="Z125" i="13" s="1"/>
  <c r="Z93" i="13"/>
  <c r="X93" i="13"/>
  <c r="Y93" i="13" s="1"/>
  <c r="Z163" i="13"/>
  <c r="X163" i="13"/>
  <c r="Y163" i="13" s="1"/>
  <c r="X149" i="13"/>
  <c r="Y149" i="13" s="1"/>
  <c r="Z149" i="13" s="1"/>
  <c r="X169" i="13"/>
  <c r="Y169" i="13" s="1"/>
  <c r="Z169" i="13"/>
  <c r="Z88" i="13"/>
  <c r="X88" i="13"/>
  <c r="Y88" i="13" s="1"/>
  <c r="Z86" i="13"/>
  <c r="X86" i="13"/>
  <c r="Y86" i="13" s="1"/>
  <c r="X31" i="13"/>
  <c r="Y31" i="13" s="1"/>
  <c r="Z31" i="13" s="1"/>
  <c r="X12" i="13"/>
  <c r="Y12" i="13" s="1"/>
  <c r="Z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tc={8A598C5C-3EAD-4539-95F2-8898CBE39754}</author>
    <author>tc={C74A1B80-BA8B-43A4-AF67-262831EA48D1}</author>
    <author>tc={E51C5580-C0AB-4E88-809E-622B52BCB713}</author>
    <author>tc={2678CD48-5FA7-4056-9CC3-4A814C88D62E}</author>
    <author>Autor desconhecido</author>
    <author>tc={22A098C3-E78A-4EAC-BC23-2BC090ACCF26}</author>
    <author>tc={1AF4700B-CA02-4CBD-8C60-7FA4F7BDD08A}</author>
    <author>tc={23E9BFE0-ED76-4D2F-9639-B39963E71EE1}</author>
    <author>tc={156454AD-0E99-4841-B034-789C6ADAD556}</author>
    <author>tc={65AA037C-B4AA-4312-BA77-DA571320AC36}</author>
    <author>tc={97A6ECC2-F40A-4A9D-80EB-170BA3584BEC}</author>
    <author>tc={8977902D-E34D-46E4-BC6D-DB895B100FCE}</author>
    <author>tc={AD215243-BDB9-4F9E-86F2-C726EE292353}</author>
    <author>tc={D0B4BFB2-89CF-4A38-ABDD-326B82B2B0A8}</author>
    <author>tc={F6CFB2A1-3F24-45EC-AF19-FA84F142744D}</author>
    <author>tc={CC59D315-74DF-40A3-9ADC-610B6E5A1A2A}</author>
    <author>tc={D9AAEE0A-00E9-4D66-8FDA-848D17E25902}</author>
    <author>tc={204BF9AD-1A46-47AB-9FE2-6E6A42453386}</author>
  </authors>
  <commentList>
    <comment ref="F3" authorId="0" shapeId="0" xr:uid="{8A598C5C-3EAD-4539-95F2-8898CBE39754}">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Processo: é o conjunto de atividades inter-relacionadas ou interativas que transformam entradas em saídas, de acordo com a ISO 9000. As entradas para um processo são geralmente saídas de outros processos e as saídas de um processo são geralmente as entradas para outros processos. Como saídas encontram-se processos ou subprocessos, produtos/serviços ou decisões. 
Nota: Dois ou mais processos inter-relacionados ou que interagem em série também podem ser referidos como processos. </t>
      </text>
    </comment>
    <comment ref="H3" authorId="1" shapeId="0" xr:uid="{C74A1B80-BA8B-43A4-AF67-262831EA48D1}">
      <text>
        <t>[Comentário encadeado]
Sua versão do Excel permite que você leia este comentário encadeado, no entanto, as edições serão removidas se o arquivo for aberto em uma versão mais recente do Excel. Saiba mais: https://go.microsoft.com/fwlink/?linkid=870924
Comentário:
    Qual a finalidade do processo?</t>
      </text>
    </comment>
    <comment ref="J3" authorId="2" shapeId="0" xr:uid="{E51C5580-C0AB-4E88-809E-622B52BCB713}">
      <text>
        <t>[Comentário encadeado]
Sua versão do Excel permite que você leia este comentário encadeado, no entanto, as edições serão removidas se o arquivo for aberto em uma versão mais recente do Excel. Saiba mais: https://go.microsoft.com/fwlink/?linkid=870924
Comentário:
    Definição do papel da FCAV – Controlador ou Operador – no tratamento de dados pessoais.
Responder:
    Controlador: pessoa física ou jurídica, de direito público ou privado, a quem competem as decisões referentes ao tratamento de dados pessoais.
Responder:
    Operador: pessoa física ou jurídica, de direito público ou privado, que realiza o tratamento de dados pessoais em nome do Controlador.</t>
      </text>
    </comment>
    <comment ref="K3" authorId="3" shapeId="0" xr:uid="{2678CD48-5FA7-4056-9CC3-4A814C88D62E}">
      <text>
        <t>[Comentário encadeado]
Sua versão do Excel permite que você leia este comentário encadeado, no entanto, as edições serão removidas se o arquivo for aberto em uma versão mais recente do Excel. Saiba mais: https://go.microsoft.com/fwlink/?linkid=870924
Comentário:
    Detalhar como o processo ocorre (ciclo de vida do dado pessoal)</t>
      </text>
    </comment>
    <comment ref="O3" authorId="4" shapeId="0" xr:uid="{00000000-0006-0000-0100-00003D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PeckAdv: As recomendações aqui feitas foram com base nas análises de eventuais riscos existentes no tratamento de dados pessoais. 
Como o ponto "1.7" precisa ser melhor detalhado, outras recomendações poderão ser realizadas.</t>
        </r>
      </text>
    </comment>
    <comment ref="P3" authorId="5" shapeId="0" xr:uid="{22A098C3-E78A-4EAC-BC23-2BC090ACCF26}">
      <text>
        <t>[Comentário encadeado]
Sua versão do Excel permite que você leia este comentário encadeado, no entanto, as edições serão removidas se o arquivo for aberto em uma versão mais recente do Excel. Saiba mais: https://go.microsoft.com/fwlink/?linkid=870924
Comentário:
    Enquadramento nas hipóteses previstas no Art. 7º da LGPD.</t>
      </text>
    </comment>
    <comment ref="R3" authorId="6" shapeId="0" xr:uid="{1AF4700B-CA02-4CBD-8C60-7FA4F7BDD08A}">
      <text>
        <t>[Comentário encadeado]
Sua versão do Excel permite que você leia este comentário encadeado, no entanto, as edições serão removidas se o arquivo for aberto em uma versão mais recente do Excel. Saiba mais: https://go.microsoft.com/fwlink/?linkid=870924
Comentário:
    Fundamentação legal que estabelece e determina regras e preceitos. Utilizado como regra, padrão, modelo a ser seguido. 
Exemplos: 
LEI Nº 8.036, DE 11 DE MAIO DE 1990. Dispõe sobre o Fundo de Garantia do Tempo de Serviço.
Lei do Estado de São Paulo Nº. 6.544/89. Dispõe sobre o estatuto jurídico das licitações e contratos pertinentes a obras, serviços, compras, alienações, concessões e locações no âmbito da Administração Centralizada e Autárquica do Estado.</t>
      </text>
    </comment>
    <comment ref="T3" authorId="7" shapeId="0" xr:uid="{23E9BFE0-ED76-4D2F-9639-B39963E71EE1}">
      <text>
        <t>[Comentário encadeado]
Sua versão do Excel permite que você leia este comentário encadeado, no entanto, as edições serão removidas se o arquivo for aberto em uma versão mais recente do Excel. Saiba mais: https://go.microsoft.com/fwlink/?linkid=870924
Comentário:
    Enquadramento nas hipóteses previstas no Art. 11º da LGPD.</t>
      </text>
    </comment>
    <comment ref="V3" authorId="8" shapeId="0" xr:uid="{156454AD-0E99-4841-B034-789C6ADAD556}">
      <text>
        <t>[Comentário encadeado]
Sua versão do Excel permite que você leia este comentário encadeado, no entanto, as edições serão removidas se o arquivo for aberto em uma versão mais recente do Excel. Saiba mais: https://go.microsoft.com/fwlink/?linkid=870924
Comentário:
    Fundamentação legal que estabelece e determina regras e preceitos. Utilizado como regra, padrão, modelo a ser seguido. 
Exemplos: 
LEI Nº 8.036, DE 11 DE MAIO DE 1990. Dispõe sobre o Fundo de Garantia do Tempo de Serviço.
Lei do Estado de São Paulo Nº. 6.544/89. Dispõe sobre o estatuto jurídico das licitações e contratos pertinentes a obras, serviços, compras, alienações, concessões e locações no âmbito da Administração Centralizada e Autárquica do Estado.</t>
      </text>
    </comment>
    <comment ref="Z3" authorId="9" shapeId="0" xr:uid="{65AA037C-B4AA-4312-BA77-DA571320AC36}">
      <text>
        <t>[Comentário encadeado]
Sua versão do Excel permite que você leia este comentário encadeado, no entanto, as edições serão removidas se o arquivo for aberto em uma versão mais recente do Excel. Saiba mais: https://go.microsoft.com/fwlink/?linkid=870924
Comentário:
    Quem é o titular dos dados pessoais tratados? (Ex. Colaborador, Cliente, Terceiro, Fornecedor, etc.)</t>
      </text>
    </comment>
    <comment ref="AF3" authorId="10" shapeId="0" xr:uid="{97A6ECC2-F40A-4A9D-80EB-170BA3584BEC}">
      <text>
        <t>[Comentário encadeado]
Sua versão do Excel permite que você leia este comentário encadeado, no entanto, as edições serão removidas se o arquivo for aberto em uma versão mais recente do Excel. Saiba mais: https://go.microsoft.com/fwlink/?linkid=870924
Comentário:
    De acordo com o Art. 5º, II da LGPD, são: "dado pessoal sobre origem racial ou étnica, convicção religiosa, opinião política, filiação a sindicato ou a organização de caráter religioso, filosófico ou político, dado referente à saúde ou à vida sexual, dado genético ou biométrico, quando vinculado a uma pessoa natural."</t>
      </text>
    </comment>
    <comment ref="AI3" authorId="11" shapeId="0" xr:uid="{8977902D-E34D-46E4-BC6D-DB895B100FCE}">
      <text>
        <t>[Comentário encadeado]
Sua versão do Excel permite que você leia este comentário encadeado, no entanto, as edições serão removidas se o arquivo for aberto em uma versão mais recente do Excel. Saiba mais: https://go.microsoft.com/fwlink/?linkid=870924
Comentário:
    De acordo com o Art. 4, II da Resolução CD/ANPD nº 2, são "decisões tomadas unicamente com base em tratamento automatizado de dados pessoais, inclusive aquelas destinadas a definir o perfil pessoal, profissional, de saúde, de consumo e de crédito ou os aspectos da personalidade do titular"</t>
      </text>
    </comment>
    <comment ref="AK3" authorId="12" shapeId="0" xr:uid="{AD215243-BDB9-4F9E-86F2-C726EE292353}">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Quantidade de dados tratados x Qtd. de titulares dentro desse processo x qtd. de sistemas que armazenam ou tratam esses dados. </t>
      </text>
    </comment>
    <comment ref="BA3" authorId="13" shapeId="0" xr:uid="{D0B4BFB2-89CF-4A38-ABDD-326B82B2B0A8}">
      <text>
        <t>[Comentário encadeado]
Sua versão do Excel permite que você leia este comentário encadeado, no entanto, as edições serão removidas se o arquivo for aberto em uma versão mais recente do Excel. Saiba mais: https://go.microsoft.com/fwlink/?linkid=870924
Comentário:
    Sistemas, acesso remoto, e-mail, cloud, pen-drive, hd, etc.</t>
      </text>
    </comment>
    <comment ref="BJ3" authorId="14" shapeId="0" xr:uid="{F6CFB2A1-3F24-45EC-AF19-FA84F142744D}">
      <text>
        <t>[Comentário encadeado]
Sua versão do Excel permite que você leia este comentário encadeado, no entanto, as edições serão removidas se o arquivo for aberto em uma versão mais recente do Excel. Saiba mais: https://go.microsoft.com/fwlink/?linkid=870924
Comentário:
    Armazenamento Lógico:
Sistemas;
Servidores;
Banco de Dados;
Cloud.
Armazenamento Físico:
Armário, HD, pen-drive, cofre, gavetas
etc.</t>
      </text>
    </comment>
    <comment ref="BK3" authorId="15" shapeId="0" xr:uid="{CC59D315-74DF-40A3-9ADC-610B6E5A1A2A}">
      <text>
        <t>[Comentário encadeado]
Sua versão do Excel permite que você leia este comentário encadeado, no entanto, as edições serão removidas se o arquivo for aberto em uma versão mais recente do Excel. Saiba mais: https://go.microsoft.com/fwlink/?linkid=870924
Comentário:
    Nome da área ou terceiro responsável pelo armazenamento.</t>
      </text>
    </comment>
    <comment ref="BL3" authorId="16" shapeId="0" xr:uid="{D9AAEE0A-00E9-4D66-8FDA-848D17E25902}">
      <text>
        <t>[Comentário encadeado]
Sua versão do Excel permite que você leia este comentário encadeado, no entanto, as edições serão removidas se o arquivo for aberto em uma versão mais recente do Excel. Saiba mais: https://go.microsoft.com/fwlink/?linkid=870924
Comentário:
    Data Center Externo (Indicar nome e cidade onde se localiza)
Servidor dentro da FCAV
Local onde os documentos físicos da área são armazenados</t>
      </text>
    </comment>
    <comment ref="BM3" authorId="17" shapeId="0" xr:uid="{204BF9AD-1A46-47AB-9FE2-6E6A42453386}">
      <text>
        <t>[Comentário encadeado]
Sua versão do Excel permite que você leia este comentário encadeado, no entanto, as edições serão removidas se o arquivo for aberto em uma versão mais recente do Excel. Saiba mais: https://go.microsoft.com/fwlink/?linkid=870924
Comentário:
    Armazenamento criptografado;
Armazenamento e transferência; criptografados; controles de acesso;
etc.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tc={C6AD33FE-FAAD-4C26-A880-8FD41853EA34}</author>
  </authors>
  <commentList>
    <comment ref="B6" authorId="0" shapeId="0" xr:uid="{C6AD33FE-FAAD-4C26-A880-8FD41853EA34}">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Inserir qual o ID do RoPA que foi alterado ou gerar novo ID aqui e colocar ao final da aba RoPA FCAV. Regra de nomeação de ID: Sigla da área/unidade e o número seguindo a sequência do que já consta no RoPA FCAV. Caso seja um processo de projeto, colocar a sigla do projeto e enumerar conforme a sequência, caso já conste o projeto na primeira aba.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C6" authorId="0" shapeId="0" xr:uid="{00000000-0006-0000-02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Juntar com os oito registros sob a recomendação dele: "Informar o titular sobre os tratamentos que serão realizados"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C69" authorId="0" shapeId="0" xr:uid="{00000000-0006-0000-05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Juntar com os oito registros sob a recomendação dele: "Informar o titular sobre os tratamentos que serão realizados"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B2" authorId="0" shapeId="0" xr:uid="{00000000-0006-0000-0600-000001000000}">
      <text>
        <r>
          <rPr>
            <sz val="10"/>
            <rFont val="Arial"/>
            <family val="2"/>
          </rPr>
          <t xml:space="preserve">[Comentário encadeado]
Sua versão do Excel permite que você leia este comentário encadeado, no entanto, as edições serão removidas se o arquivo for aberto em uma versão mais recente do Excel. Saiba mais: https://go.microsoft.com/fwlink/?linkid=870924
Comentário:
    ajustar o ID com abreviação do nome do projeto para diferenciar os IDs de outros projetos com o mesmo número. Ex: sigla Boituva-001
</t>
        </r>
      </text>
    </comment>
    <comment ref="B103" authorId="0" shapeId="0" xr:uid="{00000000-0006-0000-0600-000002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XPTO05 = XPTO04, é isso mesmo?</t>
        </r>
      </text>
    </comment>
    <comment ref="B143" authorId="0" shapeId="0" xr:uid="{00000000-0006-0000-0600-000003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Sugiro ajustarmos o id uma vez que precisamos indicar qual o plano e o ano. Ex: SP -PT 002/21 ano 2 
Responder:
    Para os processos que possuem interdependência com outras áreas devem  estar organizados em ordem sequencial ou integrado no mesmo processo, quando for o caso.
Nova sugestão de ID com base no comentário  na célula 3A: PRODESP-01</t>
        </r>
      </text>
    </comment>
    <comment ref="B157" authorId="0" shapeId="0" xr:uid="{00000000-0006-0000-0600-000004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Sugestão: ajustar o ID com abreviação do nome do projeto para diferenciar os IDs de outros projetos com o mesmo número. Ex: SSCTI-001
Responder:
    Ok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E2" authorId="0" shapeId="0" xr:uid="{00000000-0006-0000-08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Qual a finalidade do processo?</t>
        </r>
      </text>
    </comment>
    <comment ref="I2" authorId="0" shapeId="0" xr:uid="{00000000-0006-0000-0800-000002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Definição do papel da F. Vanzolini – Controlador ou Operador – no tratamento de dados pessoais.</t>
        </r>
      </text>
    </comment>
    <comment ref="J2" authorId="0" shapeId="0" xr:uid="{00000000-0006-0000-0800-000003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Detalhar como o processo ocorre (ciclo de vida do dado pessoal)</t>
        </r>
      </text>
    </comment>
    <comment ref="L2" authorId="0" shapeId="0" xr:uid="{00000000-0006-0000-0800-000004000000}">
      <text>
        <r>
          <rPr>
            <sz val="10"/>
            <rFont val="Arial"/>
            <family val="2"/>
          </rPr>
          <t xml:space="preserve">Ademir Simão:
</t>
        </r>
        <r>
          <rPr>
            <sz val="14"/>
            <color rgb="FF000000"/>
            <rFont val="Segoe UI"/>
            <family val="2"/>
            <charset val="1"/>
          </rPr>
          <t>Que estabelece e determina regras, preceitos; prescritivo. Utilizado como regra, padrão, modelo a ser seguido. 
Exemplo.: 
LEI Nº 8.036, DE 11 DE MAIO DE 1990. Dispõe sobre o Fundo de Garantia do Tempo de Serviço.
Lei do Estado de São Paulo Nº. 6.544/89
lei dispõe sobre o estatuto jurídico das licitações e contratos pertinentes a obras, serviços, compras, alienações, concessões e locações no âmbito da Administração Centralizada e Autárquica do Estado.</t>
        </r>
      </text>
    </comment>
    <comment ref="M2" authorId="0" shapeId="0" xr:uid="{00000000-0006-0000-0800-000005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Enquadramento nas hipóteses previstas no Art. 7º da LGPD.</t>
        </r>
      </text>
    </comment>
    <comment ref="N2" authorId="0" shapeId="0" xr:uid="{00000000-0006-0000-0800-000006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Enquadramento nas hipóteses previstas no Art. 11º da LGPD.</t>
        </r>
      </text>
    </comment>
    <comment ref="P2" authorId="0" shapeId="0" xr:uid="{00000000-0006-0000-0800-000007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Quem é o titular dos dados pessoais tratados? (Ex. Colaborador, Cliente, Terceiro, Fornecedor, etc)</t>
        </r>
      </text>
    </comment>
    <comment ref="T2" authorId="0" shapeId="0" xr:uid="{00000000-0006-0000-0800-000008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 acordo com o Art. 5º, II da LGPD, são: "dado pessoal sobre origem racial ou étnica, convicção religiosa, opinião política, filiação a sindicato ou a organização de caráter religioso, filosófico ou político, dado referente à saúde ou à vida sexual, dado genético ou biométrico, quando vinculado a uma pessoa natural."</t>
        </r>
      </text>
    </comment>
    <comment ref="U2" authorId="0" shapeId="0" xr:uid="{00000000-0006-0000-0800-000009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 acordo com o Art. 4, II da Resolução CD/ANPD nº 2, são "decisões tomadas unicamente com base em tratamento automatizado de dados pessoais, inclusive aquelas destinadas a definir o perfil pessoal, profissional, de saúde, de consumo e de crédito ou os aspectos da personalidade do titular"</t>
        </r>
      </text>
    </comment>
    <comment ref="AG2" authorId="0" shapeId="0" xr:uid="{00000000-0006-0000-0800-00000A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Conforme Art. 5º, XVII da LGPD: "documentação do controlador que contém a descrição dos processos de tratamento de dados pessoais que podem gerar riscos às liberdades civis e aos direitos fundamentais, bem como medidas, salvaguardas e mecanismos de mitigação de risco"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AD2" authorId="0" shapeId="0" xr:uid="{00000000-0006-0000-0A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 acordo com o Art. 5º, II da LGPD, são: "dado pessoal sobre origem racial ou étnica, convicção religiosa, opinião política, filiação a sindicato ou a organização de caráter religioso, filosófico ou político, dado referente à saúde ou à vida sexual, dado genético ou biométrico, quando vinculado a uma pessoa natural."</t>
        </r>
      </text>
    </comment>
    <comment ref="AF2" authorId="0" shapeId="0" xr:uid="{00000000-0006-0000-0A00-000002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De acordo com o Art. 4, II da Resolução CD/ANPD nº 2, são "decisões tomadas unicamente com base em tratamento automatizado de dados pessoais, inclusive aquelas destinadas a definir o perfil pessoal, profissional, de saúde, de consumo e de crédito ou os aspectos da personalidade do titular"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B2" authorId="0" shapeId="0" xr:uid="{00000000-0006-0000-0E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dúvida quanto ao risco se é válido ou não. Entendo que o exercício dos direitos deve ser atendido pelo controlador (Munícipio de Boituva). Inclusive no normativo de petição de titulares da FCAV que elaboramos juntamente com vocês, orienta a avisar o controlador e direcionar o titular para solicitar junto ao cliente. Por favor avaliar outros riscos presentes no processo, como por exemplo, risco de violação de dados pessoais devido ao armazenamento de dados por tem indeterminado.</t>
        </r>
      </text>
    </comment>
    <comment ref="B3" authorId="0" shapeId="0" xr:uid="{00000000-0006-0000-0E00-000002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11" authorId="0" shapeId="0" xr:uid="{00000000-0006-0000-0E00-000003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conforme conversamos em reunião para que fique mais direcionado ao risco do processo.</t>
        </r>
      </text>
    </comment>
    <comment ref="B28" authorId="0" shapeId="0" xr:uid="{00000000-0006-0000-0E00-000004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29" authorId="0" shapeId="0" xr:uid="{00000000-0006-0000-0E00-000005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0" authorId="0" shapeId="0" xr:uid="{00000000-0006-0000-0E00-000006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1" authorId="0" shapeId="0" xr:uid="{00000000-0006-0000-0E00-000007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4" authorId="0" shapeId="0" xr:uid="{00000000-0006-0000-0E00-000008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45" authorId="0" shapeId="0" xr:uid="{00000000-0006-0000-0E00-000009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46" authorId="0" shapeId="0" xr:uid="{00000000-0006-0000-0E00-00000A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140" authorId="0" shapeId="0" xr:uid="{00000000-0006-0000-0E00-00000B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rever os riscos de todos os processos.
Responder:
    Rhima, ciente.</t>
        </r>
      </text>
    </comment>
    <comment ref="B157" authorId="0" shapeId="0" xr:uid="{00000000-0006-0000-0E00-00000C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rever os riscos apontados, se são compatíveis com descrito no processo. Entendo que o exercício dos direitos deve ser atendido pelo controlador (SSCTI/SP). Inclusive no normativo de petição de titulares da FCAV que elaboramos juntamente com vocês, orienta a avisar o controlador e direcionar o titular para solicitar junto ao cliente. Por favor avaliar outros riscos presentes no processo, como por exemplo, risco de violação de dados pessoais devido ao armazenamento de dados por tem indeterminado.
Responder:
    Rhima, de acordo.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 desconhecido</author>
  </authors>
  <commentList>
    <comment ref="B2" authorId="0" shapeId="0" xr:uid="{00000000-0006-0000-0F00-000001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dúvida quanto ao risco se é válido ou não. Entendo que o exercício dos direitos deve ser atendido pelo controlador (Munícipio de Boituva). Inclusive no normativo de petição de titulares da FCAV que elaboramos juntamente com vocês, orienta a avisar o controlador e direcionar o titular para solicitar junto ao cliente. Por favor avaliar outros riscos presentes no processo, como por exemplo, risco de violação de dados pessoais devido ao armazenamento de dados por tem indeterminado.</t>
        </r>
      </text>
    </comment>
    <comment ref="B3" authorId="0" shapeId="0" xr:uid="{00000000-0006-0000-0F00-000002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11" authorId="0" shapeId="0" xr:uid="{00000000-0006-0000-0F00-000003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conforme conversamos em reunião para que fique mais direcionado ao risco do processo.</t>
        </r>
      </text>
    </comment>
    <comment ref="B28" authorId="0" shapeId="0" xr:uid="{00000000-0006-0000-0F00-000004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29" authorId="0" shapeId="0" xr:uid="{00000000-0006-0000-0F00-000005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0" authorId="0" shapeId="0" xr:uid="{00000000-0006-0000-0F00-000006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1" authorId="0" shapeId="0" xr:uid="{00000000-0006-0000-0F00-000007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34" authorId="0" shapeId="0" xr:uid="{00000000-0006-0000-0F00-000008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reavaliar todos os riscos em todos os processos conforme definido em reunião.</t>
        </r>
      </text>
    </comment>
    <comment ref="B45" authorId="0" shapeId="0" xr:uid="{00000000-0006-0000-0F00-000009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46" authorId="0" shapeId="0" xr:uid="{00000000-0006-0000-0F00-00000A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idem ao processo anterior.
Responder:
    De acordo.</t>
        </r>
      </text>
    </comment>
    <comment ref="B140" authorId="0" shapeId="0" xr:uid="{00000000-0006-0000-0F00-00000B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Peck, rever os riscos de todos os processos.
Responder:
    Rhima, ciente.</t>
        </r>
      </text>
    </comment>
    <comment ref="B157" authorId="0" shapeId="0" xr:uid="{00000000-0006-0000-0F00-00000C000000}">
      <text>
        <r>
          <rPr>
            <sz val="1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Rafaela, rever os riscos apontados, se são compatíveis com descrito no processo. Entendo que o exercício dos direitos deve ser atendido pelo controlador (SSCTI/SP). Inclusive no normativo de petição de titulares da FCAV que elaboramos juntamente com vocês, orienta a avisar o controlador e direcionar o titular para solicitar junto ao cliente. Por favor avaliar outros riscos presentes no processo, como por exemplo, risco de violação de dados pessoais devido ao armazenamento de dados por tem indeterminado.
Responder:
    Rhima, de acordo.</t>
        </r>
      </text>
    </comment>
  </commentList>
</comments>
</file>

<file path=xl/sharedStrings.xml><?xml version="1.0" encoding="utf-8"?>
<sst xmlns="http://schemas.openxmlformats.org/spreadsheetml/2006/main" count="12141" uniqueCount="2428">
  <si>
    <t>RoPA - REGISTRO DAS ATIVIDADES DE TRATAMENTO DE DADOS PESSOAIS</t>
  </si>
  <si>
    <t>ATUALIZAÇÕES</t>
  </si>
  <si>
    <t>ID</t>
  </si>
  <si>
    <t>DATA ATUALIZAÇÃO</t>
  </si>
  <si>
    <t>ALTERAÇÕES</t>
  </si>
  <si>
    <t>Integrado ao ID 154</t>
  </si>
  <si>
    <r>
      <t>RoPA -</t>
    </r>
    <r>
      <rPr>
        <b/>
        <sz val="11"/>
        <color theme="1"/>
        <rFont val="Calibri"/>
        <family val="2"/>
        <scheme val="major"/>
      </rPr>
      <t xml:space="preserve"> REGISTRO DAS ATIVIDADES DE TRATAMENTO DE DADOS PESSOAIS</t>
    </r>
  </si>
  <si>
    <t>Referência: nov.24</t>
  </si>
  <si>
    <t>1. COLETA/PROCESSAMENTO</t>
  </si>
  <si>
    <t>2. ACESSO AOS DADOS</t>
  </si>
  <si>
    <t>3. COMPARTILHAMENTO/TRANSFERÊNCIA DE DADOS</t>
  </si>
  <si>
    <t>4. ARMAZENAMENTO DE DADOS</t>
  </si>
  <si>
    <t>5. ELIMINAÇÃO</t>
  </si>
  <si>
    <t>6. ANÁLISE DE IMPACTO DO PROCESSO</t>
  </si>
  <si>
    <t>Status preenchimento e análise</t>
  </si>
  <si>
    <t>1.1. ID</t>
  </si>
  <si>
    <t>1.2. AREA</t>
  </si>
  <si>
    <t>1.3. Depto</t>
  </si>
  <si>
    <t>1.4. Nome do processo</t>
  </si>
  <si>
    <t>1.5.Nome do Responsável pelo Processo</t>
  </si>
  <si>
    <t>1.6. Finalidade/Justificativa do tratamento</t>
  </si>
  <si>
    <t>1.7. Quais são as relações e interdependências com outros processos?</t>
  </si>
  <si>
    <t>1.8. Tipo de agente de tratamento</t>
  </si>
  <si>
    <t>1.9. Descreva o processo de tratamento de dados pessoais</t>
  </si>
  <si>
    <t>1.10. Vulnerabilidades de Privacidade e Proteção de Dados Pessoais Envolvidos - Peck Advogados</t>
  </si>
  <si>
    <t>1.11. Riscos de Privacidade e Proteção de Dados Pessoais Envolvidos - Peck Advogados</t>
  </si>
  <si>
    <t>1.12. Quantidade</t>
  </si>
  <si>
    <t>1.13. Plano de Ação Direcionado (Recomendações) - Peck Advogados</t>
  </si>
  <si>
    <t>1.14. Base Legal - Dados Pessoais
(Art. 7º LGPD)</t>
  </si>
  <si>
    <t>1.15. Coeficiente de Impacto</t>
  </si>
  <si>
    <t>1.16. Fundamentação legal?</t>
  </si>
  <si>
    <t>1.17. Análise da Base Legal para tratamento de dados pessoais - Peck Advogados</t>
  </si>
  <si>
    <t>1.18. Base Legal - Dados Pessoais Sensíveis (Art. 11º LGPD)</t>
  </si>
  <si>
    <t>1.19. Coeficiente de Impacto</t>
  </si>
  <si>
    <t>1.20. Fundamentação legal?</t>
  </si>
  <si>
    <t>1.21. Análise da Base Legal para tratamento de dados pessoais sensíveis - Peck Advogados</t>
  </si>
  <si>
    <t>1.22. Quais os dados pessoais tratados?</t>
  </si>
  <si>
    <t>1.23. Qtde de Dados Pessoais</t>
  </si>
  <si>
    <t xml:space="preserve">1.24. A quem esses dados pertecem? </t>
  </si>
  <si>
    <t>1.25. Há dados pessoais de crianças?</t>
  </si>
  <si>
    <t xml:space="preserve">1.26. Há dados pessoais de adolescentes ? </t>
  </si>
  <si>
    <t>1.28. Há dados de titulares vulneráveis?</t>
  </si>
  <si>
    <t>1.29. Coeficiente de Impacto</t>
  </si>
  <si>
    <t>1.30. Há dados pessoais sensíveis?</t>
  </si>
  <si>
    <t>1.31 Se sim, quais?</t>
  </si>
  <si>
    <t>1.32. Coeficiente de Impacto</t>
  </si>
  <si>
    <t>1.33. Há decisões automatizadas para atingir a finalidade?</t>
  </si>
  <si>
    <t>1.34. Coeficiente de Vulnerabilidade</t>
  </si>
  <si>
    <t>1.35. Volume de Dados Tratados (Estimativa Área)</t>
  </si>
  <si>
    <t>1.36. Volume de Dados Tratados (Classificação por Faixa)</t>
  </si>
  <si>
    <t>1.37. Coeficiente de Vulnerabilidade</t>
  </si>
  <si>
    <t>1.38. Canal/Pontos de coleta</t>
  </si>
  <si>
    <t>1.39. Há Documentos Físicos?</t>
  </si>
  <si>
    <t>1.40. Local de processamento. Informe os sistemas/ aplicativos/ ferramentas utilizados para tratar dados pessoais</t>
  </si>
  <si>
    <t>1.41. Existem dados coletados além do que é obrigatório para o processo?</t>
  </si>
  <si>
    <t>2.1. Quais usuários possuem permissão de acesso?</t>
  </si>
  <si>
    <t>2.2. Registros de acesso</t>
  </si>
  <si>
    <t>3.1. Os dados pessoais são tratados ou compartilhados com terceiros DENTRO do território brasileiro?</t>
  </si>
  <si>
    <t>3.2. Coeficiente de Vulnerabilidade</t>
  </si>
  <si>
    <t>3.3. Se sim, indicar com quem compartilha.</t>
  </si>
  <si>
    <t>3.4. Os dados pessoais são tratados ou compartilhados com terceiros FORA do território brasileiro?</t>
  </si>
  <si>
    <t>3.5. Coeficiente de Vulnerabilidade</t>
  </si>
  <si>
    <t>3.6. Se sim, indicar com quem compartilha FORA do território.</t>
  </si>
  <si>
    <t>3.7. Quais dados pessoais são compartilhados?</t>
  </si>
  <si>
    <t>3.8. Qual o método utilizado para o compartilhamento?</t>
  </si>
  <si>
    <t>3.9. Qual a finalidade do compartilhamento?</t>
  </si>
  <si>
    <t>4.1. O prazo de retenção é determinado ou indeterminado?</t>
  </si>
  <si>
    <t>4.2. Coeficiente de Vulnerabilidade</t>
  </si>
  <si>
    <t>4.3. Se determinado, qual o prazo de retenção?</t>
  </si>
  <si>
    <t>4.4. Retenção
Peck</t>
  </si>
  <si>
    <t>4.5. Inicio do prazo legal de retenção - Peck2</t>
  </si>
  <si>
    <t>4.6. Fundamentação Legal Peck</t>
  </si>
  <si>
    <t>4.7. Observações
Peck</t>
  </si>
  <si>
    <t>4.4. Onde é armazenado?</t>
  </si>
  <si>
    <t>4.5. Área responsável pela guarda?</t>
  </si>
  <si>
    <t>4.6. Qual a localização (logradouro)?</t>
  </si>
  <si>
    <t>4.7. Medidas de segurança técnica e organizacional?</t>
  </si>
  <si>
    <t>5.1. Ocorre descarte/eliminação?</t>
  </si>
  <si>
    <t>5.2. Coeficiente de Vulnerabilidade</t>
  </si>
  <si>
    <t>5.3. Se sim, qual a condição para descarte/eliminação?</t>
  </si>
  <si>
    <t xml:space="preserve">5.4. Área responsável </t>
  </si>
  <si>
    <t>5.5. Formas de eliminação</t>
  </si>
  <si>
    <t>5.6. Medidas de segurança técnica e organizacional</t>
  </si>
  <si>
    <t>6.1. IMPACTO</t>
  </si>
  <si>
    <t>6.2. VULNERABILIDADE</t>
  </si>
  <si>
    <t>6.3. EXPOSIÇÃO AO RISCO</t>
  </si>
  <si>
    <t>Classificação Risco</t>
  </si>
  <si>
    <t>Teste de Balanceamento</t>
  </si>
  <si>
    <t>RIPD</t>
  </si>
  <si>
    <t>Boituva-01</t>
  </si>
  <si>
    <t>GTE</t>
  </si>
  <si>
    <t>1. Desconhecimento de fundamentos de segurança da informação.
2. Inexistência de prazo pré-estabelecido para retenção e eliminação de dados pessoais.</t>
  </si>
  <si>
    <t xml:space="preserve">1. Violação de dados pessoais que tenham armazenamento por período indeterminado (coluna 4.1), e por não haver descarte; </t>
  </si>
  <si>
    <t>Execução de contrato ou de procedimentos preliminares</t>
  </si>
  <si>
    <t>N/A</t>
  </si>
  <si>
    <t>Não</t>
  </si>
  <si>
    <t>Sim</t>
  </si>
  <si>
    <t>De 1 mil até 10 mil</t>
  </si>
  <si>
    <t>Indeterminado</t>
  </si>
  <si>
    <t>Boituva-02</t>
  </si>
  <si>
    <t>1. Violação de dados pessoais que tenham armazenamento por período indeterminado (coluna 4.1), e por não haver descarte;</t>
  </si>
  <si>
    <t>De 10 mil até 50 mil</t>
  </si>
  <si>
    <t>ADM001</t>
  </si>
  <si>
    <t>Administrativo</t>
  </si>
  <si>
    <t>De 0 a 100</t>
  </si>
  <si>
    <t>Log de acesso sistema TOTVs</t>
  </si>
  <si>
    <t>Não há compartilhamento</t>
  </si>
  <si>
    <t>E-mail</t>
  </si>
  <si>
    <t>ADM002</t>
  </si>
  <si>
    <t>Emissão de pedidos de compras</t>
  </si>
  <si>
    <t>ADM003</t>
  </si>
  <si>
    <t>Não há</t>
  </si>
  <si>
    <t>ADM004</t>
  </si>
  <si>
    <t>Obrigação legal ou regulatória</t>
  </si>
  <si>
    <t>ADM005</t>
  </si>
  <si>
    <t>Legítimo interesse</t>
  </si>
  <si>
    <t>ADM006</t>
  </si>
  <si>
    <t>De 500 mil até 1 milhão</t>
  </si>
  <si>
    <t>Determinado</t>
  </si>
  <si>
    <t>ADM007</t>
  </si>
  <si>
    <t>CATE-01</t>
  </si>
  <si>
    <t>II d) exercício regular de direitos, inclusive em contrato e em processo judicial, administrativo e arbitral, este último nos termos da Lei nº 9.307, de 23 de setembro de 1996 (Lei de Arbitragem) ;</t>
  </si>
  <si>
    <t>Acima de 1 milhão</t>
  </si>
  <si>
    <t>CATE-02</t>
  </si>
  <si>
    <t>CATE -03</t>
  </si>
  <si>
    <t>CATE -04</t>
  </si>
  <si>
    <t xml:space="preserve">
1. Desconhecimento de fundamentos de segurança da informação. 
2. Inexistência de prazo pré-estabelecido para retenção e eliminação de dados pessoais.
3. Ausência de plano de atualização da ferramente desenvolvida internamente. </t>
  </si>
  <si>
    <t>CATE -05</t>
  </si>
  <si>
    <t xml:space="preserve">
1. Desconhecimento de fundamentos de segurança da informação.
2. Inexistência de prazo pré-estabelecido para retenção e eliminação de dados pessoais.</t>
  </si>
  <si>
    <t>Efape - 16</t>
  </si>
  <si>
    <t>1. Desconhecimento de fundamentos de segurança da informação.
2. Contrato ou acordo sem cláusulas ou com cláusulas inadequadas sobre o tratamento de dados pessoais.</t>
  </si>
  <si>
    <t>CATE-07</t>
  </si>
  <si>
    <t>CATE-08</t>
  </si>
  <si>
    <t>CER001</t>
  </si>
  <si>
    <t>Certificação</t>
  </si>
  <si>
    <t>De 100 até 1 mil</t>
  </si>
  <si>
    <t>E.mail, telefone, carta, notícia em quaisquer meios de divulgação ou "Fale Conosco"da Fundação Vanzolini</t>
  </si>
  <si>
    <t>Gestores da certificação, equipe operacional e auditores</t>
  </si>
  <si>
    <t>Log de acesso à pasta de rede interna</t>
  </si>
  <si>
    <t>Pasta de Rede interna</t>
  </si>
  <si>
    <t>CER002</t>
  </si>
  <si>
    <t>Formulário denominado de "Ficha Cadastral"</t>
  </si>
  <si>
    <t>Depto. Financeiro</t>
  </si>
  <si>
    <t xml:space="preserve">Banco de Dados do Sistema Protheus </t>
  </si>
  <si>
    <t>TI</t>
  </si>
  <si>
    <t>CER003</t>
  </si>
  <si>
    <t>Log. Acesso ao Sistema Certificado Digital: Certiflex</t>
  </si>
  <si>
    <t>CER004</t>
  </si>
  <si>
    <t>Efape - 23</t>
  </si>
  <si>
    <t>CER006</t>
  </si>
  <si>
    <t>Gestores, pessoal operacional e Comissão Técnica</t>
  </si>
  <si>
    <t>CER007</t>
  </si>
  <si>
    <t>1. Inexistência de prazo pré-estabelecido para retenção e eliminação de dados pessoais.</t>
  </si>
  <si>
    <t>Clientes</t>
  </si>
  <si>
    <t>Público</t>
  </si>
  <si>
    <t>Público para consulta on line de partes interessadas</t>
  </si>
  <si>
    <t>CER008</t>
  </si>
  <si>
    <t>Pesquisa de Satisfação de Clientes</t>
  </si>
  <si>
    <t xml:space="preserve"> Formulário construído pela FCAV e disponibilizado pelo Google Form</t>
  </si>
  <si>
    <t>Login de Acesso
Para a pasta de rede interna apenas login, não há log de acesso.</t>
  </si>
  <si>
    <t>Google Form 
e 
Pasta de Rede Interna</t>
  </si>
  <si>
    <t>CER009</t>
  </si>
  <si>
    <t>Não há.</t>
  </si>
  <si>
    <t>CMSP-001</t>
  </si>
  <si>
    <t>CMSP-004</t>
  </si>
  <si>
    <t>CMSP-006</t>
  </si>
  <si>
    <t>CMSP-008</t>
  </si>
  <si>
    <t>CMSP-009</t>
  </si>
  <si>
    <t>CMSP-014</t>
  </si>
  <si>
    <t>CMSP-015</t>
  </si>
  <si>
    <t>CMSP-016</t>
  </si>
  <si>
    <t>CMSP-022</t>
  </si>
  <si>
    <t>CMSP-023</t>
  </si>
  <si>
    <t>CCU001</t>
  </si>
  <si>
    <t>Conselho Curador</t>
  </si>
  <si>
    <t>1. Inexistência de prazo pré-estabelecido para retenção e eliminação de dados pessoais. 
2. Ausência de avaliação de terceiro. 
3. Desconhecimento de fundamentos de segurança da informação.</t>
  </si>
  <si>
    <t>Ministério Público-Curadoria de Fundações, cartório de registro de títulos e documentos, Orgãos Públicos (licitação), plataformas dos orgãos públicos ou clientes, cadastro nos clientes e cadastro nos fornecedores</t>
  </si>
  <si>
    <t>Nome, nacionalidade, estado civil, profissão, endereço completo, RG e CPF</t>
  </si>
  <si>
    <t>CCU002</t>
  </si>
  <si>
    <t>Reunião do Conselho Curador da FCAV</t>
  </si>
  <si>
    <t>Ministério Público-Curadoria de Fundações, cartório de registro de títulos e documentos, Orgãos Públicos (licitação), plataformas dos orgãos públicos ou clientes, cadastro nos clientes, cadastro nos fornecedores e advogados FCAV</t>
  </si>
  <si>
    <t>CON00140</t>
  </si>
  <si>
    <t>Contratos</t>
  </si>
  <si>
    <t>Meio eletrônico e meio físico. 
Não há registro de todos os acessos físicos.</t>
  </si>
  <si>
    <t>CON00141</t>
  </si>
  <si>
    <t>Informações  recebidas da Secretaria Acadêmica, do ECP e de outras áreas da FCAV, dos Termos, das Fichas etc. com os representantes das PJ:  professor,  cliente, fornecedor, prestador de serviços, provenientes de cooperação etc. 
Envio de comunicação (email, whats, ofício)</t>
  </si>
  <si>
    <t>Mary, Rebeca e Reinaldo (no dia a dia, só). 
O financeiro acessa a ficha. 
Os diretores podem acessar eventualmente. 
Outros funcionários podem acessar CPF.</t>
  </si>
  <si>
    <t>CON00142</t>
  </si>
  <si>
    <t>CON00143</t>
  </si>
  <si>
    <t>CON00144</t>
  </si>
  <si>
    <t>Externamente com o parceiro.</t>
  </si>
  <si>
    <t>CON00145</t>
  </si>
  <si>
    <t>CON00146</t>
  </si>
  <si>
    <t>CON00147</t>
  </si>
  <si>
    <t>CON00148</t>
  </si>
  <si>
    <t>Área Financeira (Dados  para inserção sistema de pagamento)</t>
  </si>
  <si>
    <t>CON00149</t>
  </si>
  <si>
    <t>1. Contrato ou acordo sem cláusulas ou com cláusulas inadequadas sobre o tratamento de dados pessoais.
2. Uso e/ou armazenamento de dados pessoais desatualizados ou incorretos.</t>
  </si>
  <si>
    <t>CON00150</t>
  </si>
  <si>
    <t>CON00151</t>
  </si>
  <si>
    <t xml:space="preserve">Área Financeira </t>
  </si>
  <si>
    <t>CON00152</t>
  </si>
  <si>
    <t xml:space="preserve">Eventualmente nome do representante legal da empresa contratante (idem para os dados da FCAV) nos contratos.                   </t>
  </si>
  <si>
    <t>Mary, Rebeca e Reinaldo (no dia a dia, só) e banco (se houver necessidade de seguro fiança ou garantia) O financeiro acessa somente o a razão Social, e CNPJ. 
Os diretores podem acessar, eventualmente.  
Outros funcionários podem acessar o CNPJ.</t>
  </si>
  <si>
    <t xml:space="preserve">Acesso eletrônico às pastas de rede e ao documento impresso (físico). 
Não há registro de todos os acessos físicos. </t>
  </si>
  <si>
    <t>DT-001</t>
  </si>
  <si>
    <t>1. Inexistência de prazo pré-estabelecido para retenção e eliminação de dados pessoais.
2. Desconhecimento de fundamentos de segurança da informação. 
3. Ausência de transparência quanto ao tratamento.</t>
  </si>
  <si>
    <t>DT-002</t>
  </si>
  <si>
    <t>De 50 mil até 100 mil</t>
  </si>
  <si>
    <t>DT-003</t>
  </si>
  <si>
    <t>DT-004</t>
  </si>
  <si>
    <t>DT-005</t>
  </si>
  <si>
    <t>DT-006</t>
  </si>
  <si>
    <t>DT-007</t>
  </si>
  <si>
    <t>DT-008</t>
  </si>
  <si>
    <t>DT-009</t>
  </si>
  <si>
    <t>DT-010</t>
  </si>
  <si>
    <t>DT-011</t>
  </si>
  <si>
    <t>DT-012</t>
  </si>
  <si>
    <t>DT-013</t>
  </si>
  <si>
    <t>DT-014</t>
  </si>
  <si>
    <t>DT-015</t>
  </si>
  <si>
    <t>DT-016</t>
  </si>
  <si>
    <t>DT-017</t>
  </si>
  <si>
    <t>DT-018</t>
  </si>
  <si>
    <t>DT-019</t>
  </si>
  <si>
    <t>DT-020</t>
  </si>
  <si>
    <t>DT-021</t>
  </si>
  <si>
    <t>DT-022</t>
  </si>
  <si>
    <t>DT-023</t>
  </si>
  <si>
    <t>DT-024</t>
  </si>
  <si>
    <t>DT-025</t>
  </si>
  <si>
    <t>ECP001</t>
  </si>
  <si>
    <t>ECP</t>
  </si>
  <si>
    <t>Arquivo ECP</t>
  </si>
  <si>
    <t>Pastas de Rede Interna</t>
  </si>
  <si>
    <t>ECP002</t>
  </si>
  <si>
    <t>ECP003</t>
  </si>
  <si>
    <t>Atestado de Capacidade Técnica</t>
  </si>
  <si>
    <t>FCAV, coordenador e equipe</t>
  </si>
  <si>
    <t>ECP004</t>
  </si>
  <si>
    <t>Lista de presença e certificados de participação ou conclusão de curso</t>
  </si>
  <si>
    <t>ECP005</t>
  </si>
  <si>
    <t>ECP006</t>
  </si>
  <si>
    <t>ECP007</t>
  </si>
  <si>
    <t>ECP008</t>
  </si>
  <si>
    <t>Compra de passagem aérea e reversa de diárias em hotel</t>
  </si>
  <si>
    <t>Email enviado à agência de viagem ou ao hotel</t>
  </si>
  <si>
    <t>ECP009</t>
  </si>
  <si>
    <t>Funcionários do ECP e o cliente</t>
  </si>
  <si>
    <t>EDU001</t>
  </si>
  <si>
    <t>Educação</t>
  </si>
  <si>
    <t>Registro (log) de acesso a cada funcionalidade em banco de dados</t>
  </si>
  <si>
    <t>EDU002</t>
  </si>
  <si>
    <t>EDU003</t>
  </si>
  <si>
    <t>EDU004</t>
  </si>
  <si>
    <t>De 100 mil até 500 mil</t>
  </si>
  <si>
    <t>EDU005</t>
  </si>
  <si>
    <t>EDU006</t>
  </si>
  <si>
    <t>Efape - 01</t>
  </si>
  <si>
    <t>1. Ausência de avaliação de terceiro. 
2. Desconhecimento de fundamentos de segurança da informação.
3. Contrato ou acordo sem cláusulas ou com cláusulas inadequadas sobre o tratamento de dados pessoais.</t>
  </si>
  <si>
    <t>Efape - 02</t>
  </si>
  <si>
    <t>Efape - 03</t>
  </si>
  <si>
    <t>Efape - 04</t>
  </si>
  <si>
    <t>Efape - 05</t>
  </si>
  <si>
    <t>Efape - 06</t>
  </si>
  <si>
    <t>1. Desconhecimento de fundamentos de segurança da informação.
2. Contrato ou acordo sem cláusulas ou com cláusulas inadequadas sobre o tratamento de dados pessoais.
3. Uso inadequado de equipamentos ou softwares</t>
  </si>
  <si>
    <t>CER005</t>
  </si>
  <si>
    <t>Efape - 10</t>
  </si>
  <si>
    <t>Efape - 11</t>
  </si>
  <si>
    <t>Efape - 12</t>
  </si>
  <si>
    <t>Efape - 13</t>
  </si>
  <si>
    <t>Efape - 14</t>
  </si>
  <si>
    <t>Efape - 15</t>
  </si>
  <si>
    <t>Efape - 22</t>
  </si>
  <si>
    <t>Efape - 17</t>
  </si>
  <si>
    <t>Efape - 18</t>
  </si>
  <si>
    <t>Efape - 19</t>
  </si>
  <si>
    <t>Efape - 20</t>
  </si>
  <si>
    <t>Efape - 21</t>
  </si>
  <si>
    <t>CATE-06</t>
  </si>
  <si>
    <t>Efape - 09</t>
  </si>
  <si>
    <t>FIN001</t>
  </si>
  <si>
    <t>Financeiro</t>
  </si>
  <si>
    <t xml:space="preserve">1. Inexistência de prazo pré-estabelecido para retenção e eliminação de dados pessoais.
2. Desconhecimento de fundamentos de segurança da informação. </t>
  </si>
  <si>
    <t>FIN002</t>
  </si>
  <si>
    <t>FIN003</t>
  </si>
  <si>
    <t>FIN004</t>
  </si>
  <si>
    <t xml:space="preserve">1. Inexistência de prazo pré-estabelecido para retenção e eliminação de dados pessoais.
2. Desconhecimento de fundamentos de segurança da informação. 
</t>
  </si>
  <si>
    <t>FIN005</t>
  </si>
  <si>
    <t>1. Dificuldade/Negativa de acesso pelo titular a contratos, serviços, produtos ou oportunidades (background check, scoring, profiling);</t>
  </si>
  <si>
    <t>NAP001</t>
  </si>
  <si>
    <t>NAP</t>
  </si>
  <si>
    <t>NAP002</t>
  </si>
  <si>
    <t>NAP003</t>
  </si>
  <si>
    <t>RH001</t>
  </si>
  <si>
    <t>Gestão de Talentos</t>
  </si>
  <si>
    <t>RH</t>
  </si>
  <si>
    <t>1. Desconhecimento de fundamentos de segurança da informação. 
2. Inexistência de prazo pré-estabelecido para retenção e eliminação de dados pessoais.</t>
  </si>
  <si>
    <t>I - quando o titular ou seu responsável legal consentir, de forma específica e destacada, para finalidades específicas;</t>
  </si>
  <si>
    <t>RH002</t>
  </si>
  <si>
    <t xml:space="preserve">1. Desconhecimento de fundamentos de segurança da informação. 
2. Ausência de transparência quanto ao tratamento.
3. Inexistência de prazo pré-estabelecido para retenção e eliminação de dados pessoais.
4. Ausência de avaliação de terceiro. </t>
  </si>
  <si>
    <t>Log de transações</t>
  </si>
  <si>
    <t>RH003</t>
  </si>
  <si>
    <t>1. Desconhecimento de fundamentos de segurança da informação. 
2. Ausência de transparência quanto ao tratamento.
3. Inexistência de prazo pré-estabelecido para retenção e eliminação de dados pessoais.</t>
  </si>
  <si>
    <t>Não existe</t>
  </si>
  <si>
    <t>RH003B</t>
  </si>
  <si>
    <t>RH004</t>
  </si>
  <si>
    <t>1. Ausência de transparência quanto ao tratamento.
2. Inexistência de prazo pré-estabelecido para retenção e eliminação de dados pessoais.</t>
  </si>
  <si>
    <t>RH004B</t>
  </si>
  <si>
    <t>1.Limitação do comportamento do titular, influenciando negativamente no seu livre desenvolvimento (monitoramento sistemático ou opaco);</t>
  </si>
  <si>
    <t>II a) cumprimento de obrigação legal ou regulatória pelo controlador;</t>
  </si>
  <si>
    <t>RH005</t>
  </si>
  <si>
    <t>1. Desconhecimento de fundamentos de segurança da informação. 
2. Ausência de transparência quanto ao tratamento.
3. Inexistência de prazo pré-estabelecido para retenção e eliminação de dados pessoais.
4. Ausência de avaliação de terceiro.</t>
  </si>
  <si>
    <t>Recursos Humanos</t>
  </si>
  <si>
    <t>Armazéns Spool</t>
  </si>
  <si>
    <t>Funcionários Spool</t>
  </si>
  <si>
    <t>Spool</t>
  </si>
  <si>
    <t>RH006</t>
  </si>
  <si>
    <t>RH006B</t>
  </si>
  <si>
    <t>RH006C</t>
  </si>
  <si>
    <t>RH007</t>
  </si>
  <si>
    <t>RH008</t>
  </si>
  <si>
    <t>Log de acesso de e-mail</t>
  </si>
  <si>
    <t>RH008B</t>
  </si>
  <si>
    <t>RH008C</t>
  </si>
  <si>
    <t>MKT001</t>
  </si>
  <si>
    <t>Marketing</t>
  </si>
  <si>
    <t xml:space="preserve">1. Inexistência de prazo pré-estabelecido para retenção e eliminação de dados pessoais.
2. Desconhecimento de fundamentos de segurança da informação. 
3. Ausência de transparência quanto ao tratamento.
</t>
  </si>
  <si>
    <t>Página web de registro (inscrição) de usuário.</t>
  </si>
  <si>
    <t>Servidor do Sympla (terceiro)</t>
  </si>
  <si>
    <t>MKT002</t>
  </si>
  <si>
    <t xml:space="preserve">1. Inexistência de prazo pré-estabelecido para retenção e eliminação de dados pessoais.
</t>
  </si>
  <si>
    <t>Consentimento pelo titular</t>
  </si>
  <si>
    <t>MKT003</t>
  </si>
  <si>
    <t>Servidor Google</t>
  </si>
  <si>
    <t>MKT004</t>
  </si>
  <si>
    <t>Nome e e-mail.</t>
  </si>
  <si>
    <t>PORTAL23 - ID001</t>
  </si>
  <si>
    <t xml:space="preserve">1. Desconhecimento de fundamentos de segurança da informação.
</t>
  </si>
  <si>
    <t>PORTAL23 - ID002</t>
  </si>
  <si>
    <t>PORTAL23 - 003</t>
  </si>
  <si>
    <t>sim</t>
  </si>
  <si>
    <t>PRODESP - 001</t>
  </si>
  <si>
    <t>PRODESP - 003</t>
  </si>
  <si>
    <t>II b) tratamento compartilhado de dados necessários à execução, pela administração pública, de políticas públicas previstas em leis ou regulamentos;</t>
  </si>
  <si>
    <t>PRODESP - 004</t>
  </si>
  <si>
    <t>PRODESP - 005</t>
  </si>
  <si>
    <t>PRODESP - 006</t>
  </si>
  <si>
    <t>PRODESP - 007</t>
  </si>
  <si>
    <t>PRODESP - 009</t>
  </si>
  <si>
    <t>PRODESP - 010</t>
  </si>
  <si>
    <t>PRODESP - 011</t>
  </si>
  <si>
    <t>PRODESP - 012</t>
  </si>
  <si>
    <t>PRODESP - 013</t>
  </si>
  <si>
    <t>PRODESP - 014</t>
  </si>
  <si>
    <t>PRODESP - 015</t>
  </si>
  <si>
    <t>SSCTI - 01</t>
  </si>
  <si>
    <t>1. Ausência de transparência quanto ao tratamento.  
2. Inexistência de prazo pré-estabelecido para retenção e eliminação de dados pessoais. 
3. Desconhecimento de fundamentos de segurança da informação.</t>
  </si>
  <si>
    <t>SSCTI - 02</t>
  </si>
  <si>
    <t>1. Ausência de transparência quanto ao tratamento. 
2. Inexistência de prazo pré-estabelecido para retenção e eliminação de dados pessoais. 
3. Desconhecimento de fundamentos de segurança da informação.</t>
  </si>
  <si>
    <t>SSCTI - 03</t>
  </si>
  <si>
    <t>TI-001</t>
  </si>
  <si>
    <t>TI-Corp</t>
  </si>
  <si>
    <t>E-mail e telefone</t>
  </si>
  <si>
    <t>AWS-Brasil (Movidesk)</t>
  </si>
  <si>
    <t>Registro de Log de acesso da aplicação (Movidesk)</t>
  </si>
  <si>
    <t>TI-002</t>
  </si>
  <si>
    <t>André e mais um técnico (CLT) coordenador de infraestrutura.</t>
  </si>
  <si>
    <t>Log de todas as ações de administração.</t>
  </si>
  <si>
    <t>Google Suite</t>
  </si>
  <si>
    <t>TI-003</t>
  </si>
  <si>
    <t>Via Chamado de Suporte de TI,</t>
  </si>
  <si>
    <t>Log de salvamento de arquivo. Logs de acesso via Active Directory.</t>
  </si>
  <si>
    <t>TI-004</t>
  </si>
  <si>
    <t>TI-005</t>
  </si>
  <si>
    <t>André, administrador de rede e mais dois analistas</t>
  </si>
  <si>
    <t>TI-006</t>
  </si>
  <si>
    <t>TI-007</t>
  </si>
  <si>
    <t>FINGTE-001</t>
  </si>
  <si>
    <t>SECR-001</t>
  </si>
  <si>
    <t>Secretarias</t>
  </si>
  <si>
    <t>SECR-002</t>
  </si>
  <si>
    <t>SECR-003</t>
  </si>
  <si>
    <t>SECR-004</t>
  </si>
  <si>
    <t>SECR-005</t>
  </si>
  <si>
    <t>SECR-006</t>
  </si>
  <si>
    <t>FINGTE-002</t>
  </si>
  <si>
    <t>FINGTE-003</t>
  </si>
  <si>
    <t>FINGTE-004</t>
  </si>
  <si>
    <t>FINGTE-005</t>
  </si>
  <si>
    <t xml:space="preserve">Essa aba tem a finalidade de registrar as alterações e inclusões no RoPA FCAV. 
São consideradas alterações mudanças nos fluxos dos processos já levantados e analisados. Inclusão é a descrição de novo processo pelo gestor da área no RoPA da FCAV. 
O detalhamento abaixo é fundamental para que seja realizada nova análise dos aspectos alterados ou análise completa dos novos processos de tratamento de dados pessoais incluídos pelos gestores das áreas. A análise será realizada pelo DPO e assessoria jurídica da FCAV. </t>
  </si>
  <si>
    <t>ALTERAÇÕES (indicar quais foram as colunas alteradas bem como resumo das alteraçoes)</t>
  </si>
  <si>
    <t>Geral ou Área</t>
  </si>
  <si>
    <t>Rótulos</t>
  </si>
  <si>
    <t>Recomendação</t>
  </si>
  <si>
    <t>Itens para a recomendação</t>
  </si>
  <si>
    <t>ID00016</t>
  </si>
  <si>
    <t>Geral</t>
  </si>
  <si>
    <t>Classificação da informação e compartilhamento seguro</t>
  </si>
  <si>
    <t>Inserir rótulos nos e-mails, de acordo com a classificação da informação adotada pela Fundação Vanzolini</t>
  </si>
  <si>
    <t>X</t>
  </si>
  <si>
    <t>Destinatários externos</t>
  </si>
  <si>
    <t>Verificação constante de destinatários, utilizando, quando possível, alertas para mensagens que incluam destinatários externos</t>
  </si>
  <si>
    <t>Tabela Temporalidade</t>
  </si>
  <si>
    <t>Elaborar, implementar, conscientizar, e assegurar cumprimento da tabela de temporalidade para guarda de documentação, e se concluída a finalidade do tratamento, sejam descartados ou os dados anonimizados, de acordo com os artigos 15 e 16 da LGPD</t>
  </si>
  <si>
    <t>Informar tratamento</t>
  </si>
  <si>
    <t>Informar titular sobre os tratamentos que serão realizados</t>
  </si>
  <si>
    <t>Área/Projeto</t>
  </si>
  <si>
    <t>Armazenamento seguro</t>
  </si>
  <si>
    <t>Assegurar que os documentos digitais estejam armazenados em ambiente seguro, especialmente os que são recebidos por e-mail (por exemplo, pasta de rede corporativa com controle de acesso restrito ou uso de criptografia)</t>
  </si>
  <si>
    <t>Área</t>
  </si>
  <si>
    <t>Cláusulas contratuais</t>
  </si>
  <si>
    <t>Contratos e acordos com cláusulas adequadas de proteção de dados pessoais</t>
  </si>
  <si>
    <t>?</t>
  </si>
  <si>
    <t>Atualização e correção de dados pessoais</t>
  </si>
  <si>
    <t>Controle de atualização e correção periódica de dados pessoais (ex.: cada novo acesso, uma vez por mês, painel de controle do titular)</t>
  </si>
  <si>
    <t>Gestão de acessos</t>
  </si>
  <si>
    <t>Proteger os documentos que contenham dados pessoais com senha de acesso, compartilhando-a apenas com as pessoas que necessitam ter acesso às informações para cumprimento da finalidade</t>
  </si>
  <si>
    <t>Identificação de prazo de armazenamento</t>
  </si>
  <si>
    <t>Assegurar o tratamento de dados pessoais corretos e atualizados</t>
  </si>
  <si>
    <t>Implementação de classificação da informação e de práticas de compartilhamento seguro (arquivo com senha / pasta compartilhada)</t>
  </si>
  <si>
    <t>Informar o titular sobre os tratamentos que serão realizados</t>
  </si>
  <si>
    <t>Elaborar, implementar e cumprir da tabela de temporalidade para guarda de documentação, e se concluída a finalidade do tratamento, sejam descartados ou os dados anonimizados, de acordo com os artigos 15 e 16 da LGPD</t>
  </si>
  <si>
    <t>Acesso seguro</t>
  </si>
  <si>
    <t>Segurança no acesso externo aos sistemas corporativos</t>
  </si>
  <si>
    <t>Avaliação de terceiros</t>
  </si>
  <si>
    <t>Assegurar que o terceiro contratado (JFA e prestadoras de benefícios) possuam meios de segurança por onde são compartilhados os dados pessoais dos colaboradores da FCAV, e que também possuam meios disponíveis para devolução dos dados pessoais compartilhados no caso de conclusão do contrato com esses</t>
  </si>
  <si>
    <t>Inserir rótulos nos e-mails e documentos (confidencial,restrita, interno ou pública), de acordo com a Norma de Classificação da Informação adotada pela Fundação Vanzolini</t>
  </si>
  <si>
    <t>Adequar contrato para conter cláusulas sobre proteção de dados pessoais.</t>
  </si>
  <si>
    <t>Avaliar necessidade de atualização do contrato com a JFA para inserir clausulado de proteção de dados pessoais e segurança da informação Em caso de contrato por adesão (termo de uso/serviço), solicitar minuta atualizada com respectivas cláusulas</t>
  </si>
  <si>
    <t>Criptografia</t>
  </si>
  <si>
    <t>Assegurar que os arquivos compartilhados em formato excel estejam criptografados ou protegidos por senha</t>
  </si>
  <si>
    <t>Descarte seguro</t>
  </si>
  <si>
    <t>Elaborar, implementar, conscientizar, e assegurar procedimento de descarte quando concluída a finalidade do tratamento, de acordo com os artigos 15 e 16 da LGPD, assegurando o descarte seguro das informações</t>
  </si>
  <si>
    <t>Minimização de dados</t>
  </si>
  <si>
    <t>Restringir a criação de material físico que inclua dados pessoais ao mínimo necessário para atender ao propósito do ambiente a ser cada vez mais favorável a cultura paperless</t>
  </si>
  <si>
    <t>Segurança ambiente físico</t>
  </si>
  <si>
    <t>Implementar medidas de segurança no ambiente físico no qual os documentos estejam arquivados (por exemplo, protocolo de retirada e devolução de documentos, controle de acesso, armário com chaves, câmera de segurança)</t>
  </si>
  <si>
    <t>Assegurar que os documentos digitais estejam armazenados em ambiente seguro, especialmente os que fiquem armazenado em e-mail (por exemplo, pasta de rede corporativa com controle de acesso restrito ou uso de criptografia)</t>
  </si>
  <si>
    <t>Assegurar que os documentos digitais estejam armazenados em ambiente seguro, especialmente os recebidos por canais alternativos, como o WhatsApp (por exemplo, pasta de rede corporativa com controle de acesso restrito)</t>
  </si>
  <si>
    <t>Necessidade de avaliar a estrutura de segurança da informação e de proteção de dados do terceiro</t>
  </si>
  <si>
    <t>Adequar contrato com o docente para inserir clausulado de proteção de dados pessoais e segurança da informação.</t>
  </si>
  <si>
    <t>Adequar contratos e acordos com cláusulas adequadas de proteção de dados pessoais</t>
  </si>
  <si>
    <t>Atualizar o contrato com o Advogado Terceiro contratado para inserir clausulado de proteção de dados pessoais e segurança da informação Em caso de contrato por adesão (termo de uso/serviço), solicitar minuta atualizada com respectivas cláusulas</t>
  </si>
  <si>
    <t>Atualizar o contrato com o Lyceum para inserir clausulado de proteção de dados pessoais e segurança da informação Em caso de contrato por adesão (termo de uso/serviço), solicitar minuta atualizada com respectivas cláusulas</t>
  </si>
  <si>
    <t>Atualizar o contrato com o Sistema Lyceum para inserir clausulado de proteção de dados pessoais e segurança da informação Em caso de contrato por adesão (termo de uso/serviço), solicitar minuta atualizada com respectivas cláusulas</t>
  </si>
  <si>
    <t>Atualizar o contrato com o Sistema Protheus e Lyceum, para inserir clausulado de proteção de dados pessoais e segurança da informação Em caso de contrato por adesão (termo de uso/serviço), solicitar minuta atualizada com respectivas cláusulas</t>
  </si>
  <si>
    <t>Atualizar o contrato com Sistemas Ona e Certiflex para inserir clausulado de proteção de dados pessoais e segurança da informação Em caso de contrato por adesão (termo de uso/serviço), solicitar minuta atualizada com respectivas cláusulas</t>
  </si>
  <si>
    <t>Compartilhamento seguro</t>
  </si>
  <si>
    <t>Estimular a utilização de canais oficiais, preferencialmente homologado pelo TI, para compartilhamento de dados pessoais, evitando-se o uso de aplicativos de mensagens instantâneas</t>
  </si>
  <si>
    <t>Implementar rotina contínua de descarte de dados pessoais veiculados por meio de aplicativos de mensagens instantâneas</t>
  </si>
  <si>
    <t>Avaliar e assegurar restrição de acesso conforme necessidade, observando o ponto "2.1" no qual menciona o acesso por todos os funcionários da Fundação Vanzolini. Mantendo-se essa estrutura, elaborar, implementar e conscientizar sobre normativo de gestão de logs e trilhas de auditoria, bem como realizá-los, de forma a garantir a segurança da informação e cumprimento à Lei nº 12.965/2014 (Marco Civil da Internet)</t>
  </si>
  <si>
    <t>Implementar forma de autenticar o usuário</t>
  </si>
  <si>
    <t>Nova norma</t>
  </si>
  <si>
    <t>Implementar política/normativo BYOD (Bring Your Own Device), regulamentando acesso de colaboradores com equipamentos próprios</t>
  </si>
  <si>
    <t>Privacidade</t>
  </si>
  <si>
    <t>Elaborar e disponibilizar aviso de privacidade sobre a forma de recrutamento e seleção</t>
  </si>
  <si>
    <t>Período determinado para retenção e eliminação de dados pessoais</t>
  </si>
  <si>
    <t>Termos de uso</t>
  </si>
  <si>
    <t>Verificar termos de uso - uso de dados de criança</t>
  </si>
  <si>
    <t>Armazenar as atas apenas em local seguro, com acesso restrito e controle e registro de log, buscando preservar a confidencialidade, integridade e disponibilidade do documento.</t>
  </si>
  <si>
    <t>Assegurar que os documentos digitais estejam armazenados em ambiente seguro, especialmente os que fiquem armazenados no próprio computador (HD do computador) do funcionário da FCAV (por exemplo, pasta de rede corporativa com controle de acesso restrito ou uso de criptografia)</t>
  </si>
  <si>
    <t>Assinatura digital</t>
  </si>
  <si>
    <t>Avaliar a possibilidade da utilização da plataforma de assinatura digital, devido esta oferecer mais segurança, devido seu sistema de autenticação para verificar as partes envolvidas no processo de assinatura a plataforma criptografa os dados pessoais durante o processo de assinatura, trazendo maior proteção contra acesso não autorizado e garante que o documento não foi alterado após a assinatura</t>
  </si>
  <si>
    <t>Assegurar que os terceiros contratados (Consegna e JFA) possuam meios de segurança em seus sites por onde são compartilhados os dados pessoais dos colaboradores da FCAV, e que também possuam meios disponíveis para devolução dos dados pessoais compartilhados no caso de conclusão do contrato com esses</t>
  </si>
  <si>
    <t>Assegurar que os terceiros contratados (Consegna e Spool) possuam meios de segurança em sua estrutura por onde são compartilhados os dados pessoais dos colaboradores da FCAV, e que também possuam meios disponíveis para devolução dos dados pessoais compartilhados no caso de conclusão do contrato com esses</t>
  </si>
  <si>
    <t>Assegurar que os terceiros contratados (Kairos RM_GestãodePontos) possuam meios de segurança em suas estruturas por onde são compartilhados os dados pessoais dos colaboradores da FCAV, e que também possuam meios disponíveis para devolução dos dados pessoais compartilhados no caso de conclusão do contrato com esses</t>
  </si>
  <si>
    <t>Avaliar prestadores de serviços</t>
  </si>
  <si>
    <t>Atualizar o contrato com a Certiflex para inserir clausulado de proteção de dados pessoais e segurança da informação Em caso de contrato por adesão (termo de uso/serviço), solicitar minuta atualizada com respectivas cláusulas</t>
  </si>
  <si>
    <t>Atualizar o contrato com a Dynamize e SaftyMail para inserir clausulado de proteção de dados pessoais e segurança da informação Em caso de contrato por adesão (termo de uso/serviço), solicitar minuta atualizada com respectivas cláusulas</t>
  </si>
  <si>
    <t>Atualizar o contrato com a Dynamize, SaftyMail e Sympla para inserir clausulado de proteção de dados pessoais e segurança da informação Em caso de contrato por adesão (termo de uso/serviço), solicitar minuta atualizada com respectivas cláusulas</t>
  </si>
  <si>
    <t>Atualizar o contrato com a RD Station para inserir clausulado de proteção de dados pessoais e segurança da informação Em caso de contrato por adesão (termo de uso/serviço), solicitar minuta atualizada com respectivas cláusulas</t>
  </si>
  <si>
    <t>Atualizar o contrato com a Sympla para inserir clausulado de proteção de dados pessoais e segurança da informação Em caso de contrato por adesão (termo de uso/serviço), solicitar minuta atualizada com respectivas cláusulas</t>
  </si>
  <si>
    <t>Atualizar o contrato com o Sistema Movidesk para inserir clausulado de proteção de dados pessoais e segurança da informação Em caso de contrato por adesão (termo de uso/serviço), solicitar minuta atualizada com respectivas cláusulas</t>
  </si>
  <si>
    <t>Atualizar o contrato com o Sistema Protheus, Lyceum e Movidesk, e Banco Santander, para inserir clausulado de proteção de dados pessoais e segurança da informação Em caso de contrato por adesão (termo de uso/serviço), solicitar minuta atualizada com respectivas cláusulas</t>
  </si>
  <si>
    <t>Atualizar o contrato com o Sistema Protheus, Movidesk, para inserir clausulado de proteção de dados pessoais e segurança da informação Em caso de contrato por adesão (termo de uso/serviço), solicitar minuta atualizada com respectivas cláusulas</t>
  </si>
  <si>
    <t>Atualizar o contrato com Sistema Certiflex para inserir clausulado de proteção de dados pessoais e segurança da informação Em caso de contrato por adesão (termo de uso/serviço), solicitar minuta atualizada com respectivas cláusulas</t>
  </si>
  <si>
    <t>Atualizar o contrato com Sistema Protheus para inserir clausulado de proteção de dados pessoais e segurança da informação Em caso de contrato por adesão (termo de uso/serviço), solicitar minuta atualizada com respectivas cláusulas</t>
  </si>
  <si>
    <t>Atualizar o contrato com Sistemas Certiflex para inserir clausulado de proteção de dados pessoais e segurança da informação Em caso de contrato por adesão (termo de uso/serviço), solicitar minuta atualizada com respectivas cláusulas</t>
  </si>
  <si>
    <t>Atualizar o contrato com Sistemas Certiflex, e com a empresa SPOOL para inserir clausulado de proteção de dados pessoais e segurança da informação Em caso de contrato por adesão (termo de uso/serviço), solicitar minuta atualizada com respectivas cláusulas</t>
  </si>
  <si>
    <t>Avaliar necessidade de atualização do contrato com a CAMPOESTE para inserir clausulado de proteção de dados pessoais e segurança da informação Em caso de contrato por adesão (termo de uso/serviço), solicitar minuta atualizada com respectivas cláusulas</t>
  </si>
  <si>
    <t>Avaliar necessidade de atualização do contrato com a ESPRO para inserir clausulado de proteção de dados pessoais e segurança da informação Em caso de contrato por adesão (termo de uso/serviço), solicitar minuta atualizada com respectivas cláusulas</t>
  </si>
  <si>
    <t>Avaliar necessidade de atualização do contrato com a Kairos, e RM_GestãodePontos para inserir clausulado de proteção de dados pessoais e segurança da informação Em caso de contrato por adesão (termo de uso/serviço), solicitar minuta atualizada com respectivas cláusulas</t>
  </si>
  <si>
    <t>Avaliar necessidade de atualização do contrato com a Movidesk. Em caso de contrato por adesão (termo de uso/serviço), solicitar minuta atualizada com respectivas cláusulas</t>
  </si>
  <si>
    <t>Avaliar necessidade de atualização do contrato com a QULTURE.ROCKS para inserir clausulado de proteção de dados pessoais e segurança da informação. Em caso de contrato por adesão (termo de uso/serviço), solicitar minuta atualizada com respectivas cláusulas</t>
  </si>
  <si>
    <t>Avaliar se necessário atualização do contrato com Consegna (Terceiro prestador da folha de pagamento), e da JFA (Terceiro de Benefícios) para inserir clausulado de proteção de dados pessoais e segurança da informação. Em caso de contrato por adesão (termo de uso/serviço), solicitar minuta atualizada com respectivas cláusulas</t>
  </si>
  <si>
    <t>Avaliar se necessário atualização do contrato com Consegna (Terceiro prestador da folha de pagamento), e da Spool para inserir clausulado de proteção de dados pessoais e segurança da informação. Em caso de contrato por adesão (termo de uso/serviço), solicitar minuta atualizada com respectivas cláusulas</t>
  </si>
  <si>
    <t>Verificar existência de cláusulas sobre privacidade e proteção de dados nos contratos estabelecidos com a agência de viagem. Caso exista relacionamento contratual com os hoteis, o mesmo deverá ser realizado. Na inexistência dessas cláusulas, atualizar o contrato para inserir clausulado de proteção de dados pessoais e segurança da informação. Em caso de contrato por adesão (termo de uso/serviço), solicitar minuta atualizada com respectivas cláusulas</t>
  </si>
  <si>
    <t>Assegurar que o descarte de materiais físicos (impressos), concluída a finalidade, seja feito de forma regular e efetiva, como utilização de fragmentadoras (Ex: Fragmentadora classe de proteção 1)</t>
  </si>
  <si>
    <t>Assegurar que os documentos digitais estejam armazenados em ambiente seguro, especialmente os que fiquem armazenados em e-mail (por exemplo, pasta de rede corporativa com controle de acesso restrito ou uso de criptografia)</t>
  </si>
  <si>
    <t>Elaborar, implementar, conscientizar, e assegurar procedimento de descarte quando concluída a finalidade do tratamento, de acordo com os artigos 15 e 16 da LGPD</t>
  </si>
  <si>
    <t>Direito dos titulares</t>
  </si>
  <si>
    <t>Permitir que os títulares possam realizar o descadastramento (opt-out) e manutenção de seus dados pessoais. Os titulares dos dados devem ter seus direitos de privacidade e proteção de dados respeitados. Isso inclui a possibilidade de recusar o processamento de seus dados para essa finalidade, bem como a capacidade de acessar, corrigir ou excluir seus dados pessoais</t>
  </si>
  <si>
    <t>Assegurar que todos os prestadores de serviço e colaboradores utilizem identificação, quando necessário</t>
  </si>
  <si>
    <t>Implementar um processo de revisão dos acessos lógicos/permissionamento, às pastas, anualmente e validar o bloqueio dos ex-colaboradores</t>
  </si>
  <si>
    <t>Gestão de dispositivos móveis</t>
  </si>
  <si>
    <t>Elaborar, implementar, conscientizar, e assegurar cumprimento de Política de Gestão de Dispositivos Eletrônicos, visto a sua utilização. Além de implementar requisitos de segurança técnica em suas formas de armazenamento e compartilhamento (controle de acesso, criptografia, dentre outros).</t>
  </si>
  <si>
    <t>Avaliar, se os titulares não serão surpreendidos com a comunicação e se está clara, específica e alinhada com os interesses e expectativas dos titulares dos Dados Pessoais</t>
  </si>
  <si>
    <t>Elaborar e disponibilizar aviso de privacidade sobre a forma de recrutamento e seleção, especialmente antes do interessado ser redirecionado à página do sistema de cadastramento (Connekt)</t>
  </si>
  <si>
    <t>Estabelecer procedimento que assegure que a avaliação de desempenho ocorra sem tratamento excessivo de dados e em conformidade com os princípios da LGPD</t>
  </si>
  <si>
    <t>Identificar a real necessidade de armazenamento dos dados pessoais na plataforma</t>
  </si>
  <si>
    <t>Verificar a possibilidade de limitar as informações a serem anexadas no atendimento, evitando a coleta de dados desnecessários</t>
  </si>
  <si>
    <t>Mudança de processo</t>
  </si>
  <si>
    <t>Concentrar o recebimento de fichas de inscrição de empresas através do e-mail, evitando a utilização de serviços de mensageria instantânea (WhatsApp). Caso decidam pela manutenção, fornecer dispositivos corporativos com controles internos estabelecidos, especialmente, em relação ao backup.Caso não optem pelo fornecimento de dispositivos corporativos, implementar controles e documentações relacionadas a utilização de WhatsApp</t>
  </si>
  <si>
    <t>Adequar a utilização de dispositivos privados</t>
  </si>
  <si>
    <t>Adequar a utilização de dispositivos privados quando da comunicação oficial</t>
  </si>
  <si>
    <t>Adequar uso de dispositivos particulares, bem como de app de mensagens instantaneas.</t>
  </si>
  <si>
    <t>Novo plano</t>
  </si>
  <si>
    <t>Desenvolver um plano de atualização da ferramente desenvolvida internamente.</t>
  </si>
  <si>
    <t>Assegurar a identificação e controle de todos os visitantes que acessam as instalações</t>
  </si>
  <si>
    <t>Implementar medidas de segurança no ambiente físico no qual os documentos estejam arquivados, nesse caso, àqueles que estejam impressos (por exemplo, protocolo de retirada e devolução de documentos, controle de acesso, armário com chaves, câmera de segurança)</t>
  </si>
  <si>
    <t>Na coluna que qual trata sobre "Medidas de segurança técnica e organizacional", informa-se que a "Area de acesso liberada por se tratar de documetno público". Por mais que esse documento seja público, boas-práticas voltadas a governança em proteção de dados deverão ser adotadas, como a implantação de um registro de acesso/retirada desses documentos, permitindo que haja um controle em relação ao seu acesso</t>
  </si>
  <si>
    <t>No ponto "4.5", no qual trata sobre "Medidas de segurança técnica e organizacional", informa-se que a "Area de acesso liberada por se tratar de documetno público". Por mais que esse documento seja público, boas-práticas voltadas a governança em proteção de dados deverão ser adotadas, como a implantação de um registro de acesso/retirada desses documentos, permitindo que haja um controle em relação ao seu acesso</t>
  </si>
  <si>
    <t>Recomendações por item</t>
  </si>
  <si>
    <t>Recommendation</t>
  </si>
  <si>
    <t>Avaliar, conforme aspectos de riscos críticos, a necessidade de realização de DPIA/RIPD, seguindo estrutura estabelecida pela Fundação Vanzolini, visto o tratamento de dados pessoais de idosos</t>
  </si>
  <si>
    <t>Corretos</t>
  </si>
  <si>
    <t>c/Erro</t>
  </si>
  <si>
    <t>Boituva</t>
  </si>
  <si>
    <t>CATE</t>
  </si>
  <si>
    <t>CITEM</t>
  </si>
  <si>
    <t>Detran</t>
  </si>
  <si>
    <t>Portal 23</t>
  </si>
  <si>
    <t>PRODESP</t>
  </si>
  <si>
    <t>SSCTI</t>
  </si>
  <si>
    <t>Financeiro - GTE</t>
  </si>
  <si>
    <t>ID00140</t>
  </si>
  <si>
    <t>ID00141</t>
  </si>
  <si>
    <t>ID00142</t>
  </si>
  <si>
    <t>ID00143</t>
  </si>
  <si>
    <t>ID00144</t>
  </si>
  <si>
    <t>ID00145</t>
  </si>
  <si>
    <t>ID00146</t>
  </si>
  <si>
    <t>ID00147</t>
  </si>
  <si>
    <t>ID00148</t>
  </si>
  <si>
    <t>ID00149</t>
  </si>
  <si>
    <t>ID00150</t>
  </si>
  <si>
    <t>ID00151</t>
  </si>
  <si>
    <t>ID00152</t>
  </si>
  <si>
    <t>ID00001</t>
  </si>
  <si>
    <t>ID00002</t>
  </si>
  <si>
    <t>ID00003</t>
  </si>
  <si>
    <t>ID00004</t>
  </si>
  <si>
    <t>ID00005</t>
  </si>
  <si>
    <t>ID00006</t>
  </si>
  <si>
    <t>ID00007</t>
  </si>
  <si>
    <t>ID00008</t>
  </si>
  <si>
    <t>ID00009</t>
  </si>
  <si>
    <t>ID00010</t>
  </si>
  <si>
    <t>ID00011</t>
  </si>
  <si>
    <t>ID00012</t>
  </si>
  <si>
    <t>ID00013</t>
  </si>
  <si>
    <t>ID00014</t>
  </si>
  <si>
    <t>ID00015</t>
  </si>
  <si>
    <t>ID00017</t>
  </si>
  <si>
    <t>ID00018</t>
  </si>
  <si>
    <t>ID00019</t>
  </si>
  <si>
    <t>ID00020</t>
  </si>
  <si>
    <t>ID00021</t>
  </si>
  <si>
    <t>ID00022</t>
  </si>
  <si>
    <t>ID00023</t>
  </si>
  <si>
    <t>ID00024</t>
  </si>
  <si>
    <t>ID00025</t>
  </si>
  <si>
    <t>EFAPE-004</t>
  </si>
  <si>
    <t>EFAPE-008</t>
  </si>
  <si>
    <t>EFAPE-016</t>
  </si>
  <si>
    <t>EFAPE-018</t>
  </si>
  <si>
    <t>EFAPE-019
'EFAPE-12
'EFAPE-27</t>
  </si>
  <si>
    <t>EFAPE-020</t>
  </si>
  <si>
    <t>EFAPE-01</t>
  </si>
  <si>
    <t>EFAPE-02</t>
  </si>
  <si>
    <t>EFAPE-03</t>
  </si>
  <si>
    <t>EFAPE-04</t>
  </si>
  <si>
    <t>EFAPE-05</t>
  </si>
  <si>
    <t>EFAPE-06</t>
  </si>
  <si>
    <t>EFAPE-07</t>
  </si>
  <si>
    <t>EFAPE-08</t>
  </si>
  <si>
    <t>EFAPE-09</t>
  </si>
  <si>
    <t>EFAPE-10</t>
  </si>
  <si>
    <t>EFAPE-11</t>
  </si>
  <si>
    <t>EFAPE-13</t>
  </si>
  <si>
    <t>EFAPE-14</t>
  </si>
  <si>
    <t>EFAPE-15</t>
  </si>
  <si>
    <t>EFAPE-16</t>
  </si>
  <si>
    <t>(vazio)</t>
  </si>
  <si>
    <t>Informações  Gerais</t>
  </si>
  <si>
    <t xml:space="preserve">Fundamentos Legais </t>
  </si>
  <si>
    <t>Categorias de Titulares e Dados Pessoais</t>
  </si>
  <si>
    <t>Tratamento de Dados Pessoais</t>
  </si>
  <si>
    <t>Riscos e Recomendações</t>
  </si>
  <si>
    <t>Depto</t>
  </si>
  <si>
    <t>1.3. Nome do processo</t>
  </si>
  <si>
    <t>1.4.Nome do Responsável pelo Processo</t>
  </si>
  <si>
    <r>
      <rPr>
        <b/>
        <sz val="14"/>
        <color theme="0"/>
        <rFont val="Arial"/>
        <family val="2"/>
        <charset val="1"/>
      </rPr>
      <t>1.5. Finalidade/</t>
    </r>
    <r>
      <rPr>
        <b/>
        <sz val="14"/>
        <color rgb="FF7030A0"/>
        <rFont val="Arial"/>
        <family val="2"/>
        <charset val="1"/>
      </rPr>
      <t>Justificativa do tratamento</t>
    </r>
  </si>
  <si>
    <t>Identificação da base/ ou operação/ ou sistema</t>
  </si>
  <si>
    <t>1.7. Perfil do Titular</t>
  </si>
  <si>
    <t>1.17. Quais são as relações e interdependências com outros processos?</t>
  </si>
  <si>
    <t>Agente de Tratamento</t>
  </si>
  <si>
    <r>
      <rPr>
        <b/>
        <strike/>
        <sz val="14"/>
        <color theme="0"/>
        <rFont val="Arial"/>
        <family val="2"/>
        <charset val="1"/>
      </rPr>
      <t>Detalhamento</t>
    </r>
    <r>
      <rPr>
        <b/>
        <sz val="14"/>
        <color theme="0"/>
        <rFont val="Arial"/>
        <family val="2"/>
        <charset val="1"/>
      </rPr>
      <t xml:space="preserve"> 1.16. Descreva o processo de tratamento de dados pessoais</t>
    </r>
  </si>
  <si>
    <t>Tratamentos</t>
  </si>
  <si>
    <t>1.6. Qual(is) base(s) normativa(s) utilizada(s) para a finalidade deste processo?</t>
  </si>
  <si>
    <t>1.20. Base Legal - Dados Pessoais
(Art. 7º LGPD)</t>
  </si>
  <si>
    <t>1.20. Base Legal - Dados Pessoais Sensíveis (Art. 11º LGPD)</t>
  </si>
  <si>
    <t>1.10. Quais os dados pessoais tratados?</t>
  </si>
  <si>
    <t xml:space="preserve">A quem esses dados pertecem? </t>
  </si>
  <si>
    <t>Há dados pessoais de crianças? Detalhar</t>
  </si>
  <si>
    <t>Há dados pessoais de adolescentes ? Detalhar</t>
  </si>
  <si>
    <t>Há dados pessoais de  idosos? Detalhar</t>
  </si>
  <si>
    <t>Há dados pessoais sensíveis? Detalhar</t>
  </si>
  <si>
    <r>
      <rPr>
        <b/>
        <sz val="14"/>
        <color theme="0"/>
        <rFont val="Arial"/>
        <family val="2"/>
        <charset val="1"/>
      </rPr>
      <t xml:space="preserve">1.19. Há decisões automatizadas </t>
    </r>
    <r>
      <rPr>
        <b/>
        <sz val="14"/>
        <color rgb="FFFF0000"/>
        <rFont val="Arial"/>
        <family val="2"/>
        <charset val="1"/>
      </rPr>
      <t>para atingir a finalidade</t>
    </r>
    <r>
      <rPr>
        <b/>
        <sz val="14"/>
        <color theme="0"/>
        <rFont val="Arial"/>
        <family val="2"/>
        <charset val="1"/>
      </rPr>
      <t>?</t>
    </r>
  </si>
  <si>
    <t>Volume de Dados Tratados</t>
  </si>
  <si>
    <t>1.9. Canal/Pontos de coleta</t>
  </si>
  <si>
    <r>
      <rPr>
        <b/>
        <sz val="14"/>
        <color theme="0"/>
        <rFont val="Arial"/>
        <family val="2"/>
        <charset val="1"/>
      </rPr>
      <t xml:space="preserve">1.8. </t>
    </r>
    <r>
      <rPr>
        <b/>
        <strike/>
        <sz val="14"/>
        <color theme="0"/>
        <rFont val="Arial"/>
        <family val="2"/>
        <charset val="1"/>
      </rPr>
      <t>Há Documentos Físicos</t>
    </r>
    <r>
      <rPr>
        <b/>
        <sz val="14"/>
        <color theme="0"/>
        <rFont val="Arial"/>
        <family val="2"/>
        <charset val="1"/>
      </rPr>
      <t xml:space="preserve"> </t>
    </r>
    <r>
      <rPr>
        <b/>
        <sz val="14"/>
        <color rgb="FFFF0000"/>
        <rFont val="Arial"/>
        <family val="2"/>
        <charset val="1"/>
      </rPr>
      <t>Quais os documentos físicos / eletrônicos coletados com dados pessoais?</t>
    </r>
  </si>
  <si>
    <r>
      <rPr>
        <b/>
        <sz val="14"/>
        <color theme="0"/>
        <rFont val="Arial"/>
        <family val="2"/>
        <charset val="1"/>
      </rPr>
      <t xml:space="preserve">1.18. Local de processamento. </t>
    </r>
    <r>
      <rPr>
        <b/>
        <sz val="14"/>
        <color rgb="FFFF0000"/>
        <rFont val="Arial"/>
        <family val="2"/>
        <charset val="1"/>
      </rPr>
      <t>Informe os sistemas/aplicativos/ferramentas utilizados para tratar dados pessoais</t>
    </r>
  </si>
  <si>
    <t>1.21. Resultado do processo</t>
  </si>
  <si>
    <t>1.22. Quais dados coletados não são necessários para execução do processo?</t>
  </si>
  <si>
    <t>Local de armazenamento dos dados</t>
  </si>
  <si>
    <t>Transferência Internacional</t>
  </si>
  <si>
    <t>Registros de acesso</t>
  </si>
  <si>
    <t xml:space="preserve">3. Compartilhamento </t>
  </si>
  <si>
    <t>Necessidade de elaboração do Relatório de Impacto de Proteção de Dados</t>
  </si>
  <si>
    <t>Classificação da Informação</t>
  </si>
  <si>
    <t xml:space="preserve">Vulnerabilidades relacionadas ao tratamento de dados pessoais </t>
  </si>
  <si>
    <t xml:space="preserve">Riscos </t>
  </si>
  <si>
    <t>1.23. Medidas de segurança, técnicas e administrativas</t>
  </si>
  <si>
    <t xml:space="preserve">Recomendações </t>
  </si>
  <si>
    <t>Probabilidade (técnico)</t>
  </si>
  <si>
    <t>Impacto (técnico)</t>
  </si>
  <si>
    <t>Classificação do risco (técnico)</t>
  </si>
  <si>
    <t>Vulnerabilidades Jurídicas</t>
  </si>
  <si>
    <t>Riscos Jurídicos</t>
  </si>
  <si>
    <t>Recomendações Jurídicas</t>
  </si>
  <si>
    <t>Probabilidade (jurídica)</t>
  </si>
  <si>
    <t>Impacto (jurídico)</t>
  </si>
  <si>
    <t>Classificação do risco (jurídico)</t>
  </si>
  <si>
    <t xml:space="preserve">Obtenção dos dados dos dirigentes da FCAV para escrituração da Ata </t>
  </si>
  <si>
    <t>Aqui poderia se listar as bases</t>
  </si>
  <si>
    <t>Nome, nacionalidade, estado civil, profissão, endereço compelto, RG E CPF</t>
  </si>
  <si>
    <t>Reunião para Eleição Diretoria da FCAV (normalmente um pouco antes, formalmente coletado por email, proviente de reuniões/indicações.</t>
  </si>
  <si>
    <t>Equipamento utilizado pela Secretária do Conselho Curador da FCAV</t>
  </si>
  <si>
    <t>todos os funcionários da FCAV</t>
  </si>
  <si>
    <t>em rede e em papel</t>
  </si>
  <si>
    <t>Pública</t>
  </si>
  <si>
    <t>1) Utilização destes dados para aquisição de bens de forma ilícita
2) Acondicionamento de documentos físicos em diversos lugares e também o arquivamento destes documentos em meios eletrônicos como drive C:\ local e pastas de rede, sem um processo de revisão contínua das permissões de acesso.</t>
  </si>
  <si>
    <t xml:space="preserve"> 
Exposição de informações da alta gestão da FCAV com dados de qualificação disponíveis para fraudes em nom destes.
Ex.: Abertura de empresas em nome deles, cadastros e assinaturas de produtos.
..</t>
  </si>
  <si>
    <t>1) Revisar a necessidade de utilização dos dados  pessoais e sensíveis, neste tipo de documento.
Avaliar se ao realizar um "cadastro em clientes ou fornecedores", de fato é necessário disponibilizar este tipo de informação.
2) Implementar uma solução tecnológica, onde centralize este tipo de demanda, visando aumentar a gestão deste tipo de documento, e utilizar assinatura eletrônica ou certificado digital.</t>
  </si>
  <si>
    <t>alta 
(3)</t>
  </si>
  <si>
    <t>baixo
(1)</t>
  </si>
  <si>
    <t>alto 
(3)</t>
  </si>
  <si>
    <t>Ausência de processos definidos para o Tdp em doc. fisico. Armazenamento de dados excessivos e sem processo definido. Circulação e acesso por todos os funcionários, compartilhamento, exposição a vazamento de dados .</t>
  </si>
  <si>
    <t>Vazamento, uso indevido ou compartilhamento culposo ou doloso. Potencialidade para sanções: ANPD, multas,
Obrigação de publicizar os danos etc, Responsabilização perante o poder Público 
Exposição da imagem da fundação. Condenações judiciais.</t>
  </si>
  <si>
    <t>1)Gerar fluxo de circulação de documentos extritamente necessário; 
2) Aumentar as medidas de segurança para o fluxo desses dados.  
3) Transmitir os dados por meios expressos no fluxo. 
4)Formação contínua do pessoal que tem acesso aos documentos.
5) Sempre que houver compartilhamento de dp com terceiros, públicos ou não, estar garantido pelo consentimento.obs: a existencia de tramitação de documentos físicos, facilita o extravio ou uso indevido, quando não, sigilosos.</t>
  </si>
  <si>
    <t>alta</t>
  </si>
  <si>
    <t>alto</t>
  </si>
  <si>
    <t>muito alto</t>
  </si>
  <si>
    <t>edital ou termo de referencia</t>
  </si>
  <si>
    <t>Preenchimento de declarações obrigatórias em editais, licitações ou termos de referência</t>
  </si>
  <si>
    <t>Dados do dirigentes: nome, RG e CPF</t>
  </si>
  <si>
    <t>por e-mail, site ou coordenador FCAV</t>
  </si>
  <si>
    <t>Funcionários do ECP e órgão público da licitação</t>
  </si>
  <si>
    <t>Orgãos Públicos (licitação)</t>
  </si>
  <si>
    <t>Exposição de informações da alta gestão da FCAV. 
Abertura de empresas em nome deles, cadastros e assinaturas de produtos.</t>
  </si>
  <si>
    <t>1) Obter, formalmente, de todos os orgãos públicos,clientes, fornecedores e parceiros (neste caso Advogados) qual é o momento em que estão perante a adequação da LGPD.
2) Implementar uma solução tecnológica, onde centralize este tipo de demanda, visando aumentar a gestão deste tipo de documento, e utilizar assinatura eletrônica ou certificado digital.</t>
  </si>
  <si>
    <t>alto 
(9)</t>
  </si>
  <si>
    <t>Ausência de processos definidos para o Tdp em doc. fisico. Ausência de encriptação dos dados, exposição, compartilhamento sem previsão contratual de responsabilidades</t>
  </si>
  <si>
    <t>Ação civil e criminal. 
Obrigação de publicizar os danos, Responsabilização ANPD, TAC, e exposição da imagem da fundação.</t>
  </si>
  <si>
    <t>Definir processo específicos para o Tdp, gerando protocolo em conformidade com a LGPD. 
Treinamento de funcionários constante e regular;   
Revisão periódica das medidas de segurança e da mitigação dos riscos de vazamento de dados.</t>
  </si>
  <si>
    <t>Estatuto da FCAV</t>
  </si>
  <si>
    <t>Obtenção dos dados dos dirigentes da FCAV para escrituração do Estatuto da FCAV</t>
  </si>
  <si>
    <t>Nome, nacionalidade, estado civil, profissão, endereço completo, RG E CPF</t>
  </si>
  <si>
    <t>Interna</t>
  </si>
  <si>
    <t>Todos os Operadores/operadores devem estar em processo de adequação à LGPD. Em caso de vazamento de dados, a responsabilidade é solidária, tanto para o controlador quanto para o operador.</t>
  </si>
  <si>
    <t>médio (2)</t>
  </si>
  <si>
    <t>alto (6)</t>
  </si>
  <si>
    <t>exposição pelo armazenamento de dados pessoais na fcv e no cartorio de registro das escrituras e atualizações.  Ausência de processos definidos para o Tdp em doc. fisico</t>
  </si>
  <si>
    <t>Risco de incidentes de vazamento ou exposição indevida de dados pessoais com potencial dano à imagem da FCAV. Ação civil e criminal. Obrigação de publicizar os danos, Responsabilização perante a ANPD. Exposição da imagem da fundação.</t>
  </si>
  <si>
    <t>1)Gerar fluxo de circulação de documentos extritamente necessário; 
2) Aumentar as medidas de segurança para o fluxo desses dados.  
3) Transmitir os dados por meios expressos no fluxo. 
4)Formação contínua do pessoal que tem acesso aos documentos.5) Sempre que houver compartilhamento de dp com terceiros, públicos ou não, estar garantido pelo consentimento.obs: a existencia de tramitação de documentos físicos, facilita o extravio ou uso indevido, quando não, sigilosos.</t>
  </si>
  <si>
    <t>Formulário de aceite de proposta do cliente</t>
  </si>
  <si>
    <t>a obtenção, análise, validação e aprovação dos documentos contendo dados pessoais é realizado por emai</t>
  </si>
  <si>
    <t>coleta do aceite do cliente para emissão de nota fiscal</t>
  </si>
  <si>
    <t>FCAV e Coordenador</t>
  </si>
  <si>
    <t>fucnionários do ECP</t>
  </si>
  <si>
    <t>em rede e papel</t>
  </si>
  <si>
    <t>1) Exposição de detalhes do trabalho/projeto realizado, contendo dados pessoais e sensíveis, referentes aos consultores alocados no trabalho/projeto.
2) Utilização destes dados para aquisição de bens de forma ilícita
3) Acondicionamento de documentos físicos em diversos lugares e também o arquivamento destes documentos em meios eletrônicos como drive C:\ local e pastas de rede, sem um processo de revisão contínua das permissões de acesso.</t>
  </si>
  <si>
    <t xml:space="preserve">1.1) Exposição e vazamento de dados pessoais e sensíveis, relacionados aos consultores, especialistas alocados naquele trabalho/projeto.
1.2) Excesso de dados para provisionamento de Nota Fiscal, como por exemplo "estado civil" e "nacionalidade" para esta finalidade.
2) Os riscos inerentes à vulnerabilidade identificada são:
a) acesso indevido ao documento presente em meios digitais (drive C:\ local, em pastas de rede), sem a devida revisão das permissões de acesso. Ao longo do tempo os logins passam a "acumular" permissões, o que pode ocasionar um acesso indevido não proposital a determinadas informações da FCAV.
b) desvios, perdas e acesso indevido por pessoas não autorizadas às versões impressas. 
</t>
  </si>
  <si>
    <t xml:space="preserve">1) Sempre que possível evitar a utilização de dados pessoais e sensíveis neste tipo de documento. Focar nas entregas realizadas e minimizar o nome dos consultores, se for mandatoriamente necessário. Exemplo: Profa. Dra. Maria Clara da Silva Santos para, Profa. Dra. Maria C.S.Santos.
2) a)  A recomendação é que o processo de gestão de acessos seja formalizado e a revisão das permissões ocorra ao menos uma (1) vez ao ano.
2b)  A recomendação é que este formulário seja disponibilizado, somente em formato eletrônico, que seja vetada a versão para impressão e sempre que possível, seja adotada a assinatura digital.Toda documentação em papel deve ser digitalizada, para que todo trâmite seja realizado de forma online. </t>
  </si>
  <si>
    <t>muito alto 
(9)</t>
  </si>
  <si>
    <t>Ausência de: políticas e processos, treinamento. Armazenamento de dados desnecessários, circulação e acesso por todos os funcionários,  exposição .</t>
  </si>
  <si>
    <t>Adoção de coleta mínima de dados, dfinir processo específicos para o Tdp, gerando protocolo em conformidade com a LGPD. Treinamento de funcionários constante e regular.   
Revisão periódica das medidas de segurança e da mitigação dos riscos de vazamento de dados.</t>
  </si>
  <si>
    <t>média</t>
  </si>
  <si>
    <t>documento para utilização em licitações</t>
  </si>
  <si>
    <t>Endereço, nome do coordenador e equipe, nome da pessoa contratante no cliente</t>
  </si>
  <si>
    <t>obtenção de dados pessoais do cliente  atestando os trabalhos realizados pela FCAV</t>
  </si>
  <si>
    <t>funcionários do ECP</t>
  </si>
  <si>
    <t xml:space="preserve"> cartório, Orgãos Públicos (licitação), plataformas dos orgãos públicos ou clientes</t>
  </si>
  <si>
    <t>1) Devido a ausência de documentos pessoais neste tipo de documento, a vulnerabilidade enquadra-se somente no acondicionamento indevido deste tipo de informação.
2) Documentos em papel são facilmente passíveis de extravio.</t>
  </si>
  <si>
    <t>Documentos expostos em impressoras, ou extraviados, ou acessados por pessoas não autorizadas.</t>
  </si>
  <si>
    <t>1) Toda documentação em papel deve ser digitalizada. De preferência, assinaturas eletrônicas devem ser implementadas, para que todo trâmite seja realizado de forma online. Se for possível.
2) Analisar a possibilidade de minimizar a quantidade de dados pessoais disponibilizados neste documento, referenciando somente ao trabalho executado e as entregas e não sinalizar nomes de consultores, professores e/ou especialistas.</t>
  </si>
  <si>
    <t>media
(2)</t>
  </si>
  <si>
    <t xml:space="preserve">Ausência de: políticas e processos, treinamento. exposição, compartilhamento ou uso indevido dados como nome do coordenador e equipe, nome da pessoa contratante nop cliente por falha tecnológica ou humana. </t>
  </si>
  <si>
    <t>Definir processo específicos para o Tdp, gerando protocolo em conformidade com a LGPD. 
Treinamento de funcionários constante e regular.
Revisão periódica das medidas de segurança e da mitigação dos riscos de vazamento de dados.</t>
  </si>
  <si>
    <t>emissão de certificados de participação ou conclusão de curso</t>
  </si>
  <si>
    <t>Nome e eventualmente e-mail</t>
  </si>
  <si>
    <t>dados dos participantes dos cursos devidamente enviados  por email, pelo cliente</t>
  </si>
  <si>
    <t>funcionários do ECP, setor contratante do curso no cliente</t>
  </si>
  <si>
    <t>área solicitante do curso no cliente</t>
  </si>
  <si>
    <t>Exploração destas informações para construção de certificados falsificados, em alguns casos, negociados na deep web.</t>
  </si>
  <si>
    <t>Alguns cursos possuem um peso/referência no mercado muito alto, fazendo com que, pessoas monetizem este tipo de informação através da venda de certificados no mercado negro (deep web).</t>
  </si>
  <si>
    <t>Realizar um data discovery branding no universo deep web e dark web para verificar se algum certificado está sendo emitido em nome da FCAV.</t>
  </si>
  <si>
    <t>alto
(6)</t>
  </si>
  <si>
    <t xml:space="preserve">exposição, compartilhamento ou uso indevido dados como nome do coordenador e equipe, nome da pessoa contratante nop cliente por falha tecnológica ou humana. </t>
  </si>
  <si>
    <t>Recebimendo de demandas de cliente por email</t>
  </si>
  <si>
    <t>recebimento de demandas para cadastro no sistema</t>
  </si>
  <si>
    <t>Endereço, nome e cargo do solicitante, fone e email</t>
  </si>
  <si>
    <t>email proveniente do cliente</t>
  </si>
  <si>
    <t>em rede e no e-mai</t>
  </si>
  <si>
    <t>Coordenador do projeto ou Diretoria Executiva</t>
  </si>
  <si>
    <t>Imput de algum documento referente ao cliente que abriu a demanda</t>
  </si>
  <si>
    <t>Não vejo risco técnico neste ponto. A abertura de demandas é um processo interno comum ao negócio e necessário para que os analistas possam se organizar quanto ao atendimento dos usuários. Também não visualizo, pelo que foi posto aqui, exposição indevida de dados pessoais/sensíveis.</t>
  </si>
  <si>
    <t>Revisar e atualizar os scripts de atendimento às demandas, visando reforçar o conceito de privacidade e proteção de dados.</t>
  </si>
  <si>
    <t xml:space="preserve">Armazenamento de dados desnecessários,  </t>
  </si>
  <si>
    <t>Adoção de coleta mínima de dados, dfinir processo específicos para o Tdp, gerando protocolo em conformidade com a LGPD.
Treinamento de funcionários constante e regular.
Revisão periódica das medidas de segurança e da mitigação dos riscos de vazamento de dados.</t>
  </si>
  <si>
    <t>Pagamento de prestador de serviço PJ e reembolso de despesas de Pessoa Física</t>
  </si>
  <si>
    <t>Preenchimento de formulário específico e enviado por email à ECP</t>
  </si>
  <si>
    <t>Nome e CPF</t>
  </si>
  <si>
    <t>email enviado pelo Prestador do Serviço (PJ) contendo dados ou email contendo a Nota Fiscal (PJ) e também email da pessoa física (PF) + formulário específico da FCAV</t>
  </si>
  <si>
    <t>Pasta de rede interna e em papel</t>
  </si>
  <si>
    <t>funcionários do ECP, contabilidade e contas a pagar</t>
  </si>
  <si>
    <t>em rede</t>
  </si>
  <si>
    <t>contabilidade e contas a pagar</t>
  </si>
  <si>
    <t>Restrita</t>
  </si>
  <si>
    <t>Exposição/exploração de dados pessoais de PF e/ou PJ  para uso não autorizado.
Documentos em papel são facilmente passíveis de extravio.</t>
  </si>
  <si>
    <t xml:space="preserve">1) Constrangimento perante colegas de trabalho referente a valores pagos à PJ e/ou reembolsados à PF (exposição de dados pessoais/sensíveis).
2) Exposição das despesas realizadas pelas pessoas físicas (PF) em relação aos trabalhos/projetos da FCAV, devido a formulários impressos.
3) Todo documento impresso corre o risco de extravio, perda e acesso indevido.
4) Inexistência de contrato ou desatualizado em relação à privacidade dos dados, ou Operador não estar em processo de adequação à LGPD.
</t>
  </si>
  <si>
    <t>1, 2 e 3) Eliminar a opção impressa. Este processo deve ser automatizado e sistêmico, com o devido controle de acesso aplicado.
4) Recomendamos que a FCAV tenha um inventário atualizado de todos os seus prestadores de serviço. Um  contrato entre a FCAV e todos os prestadores de serviço deve ser estabelecido, já considerando as atualizações da LGPD. Para os contratos já vigentes, deve-se preparar um aditivo de contrato, considerando as cláusulas de privacidade.</t>
  </si>
  <si>
    <t xml:space="preserve">Falta processo definido para o Tdp em doc. Físico. Não tem política e processos para todos os Tdp. </t>
  </si>
  <si>
    <t>Exposição, uso indevido, compartilhamento  ou vazamento de dados pessoais, por falha humana ou tecnológica. Sanções como: Obrigação de publicizar os danos, Responsabilização ANPD.Ação civil e criminal.</t>
  </si>
  <si>
    <t>Definir processo específicos para o Tdp, gerando protocolo em conformidade com a LGPD. 
Treinamento de funcionários constante e regular.
 Revisão periódica das medidas de segurança e da mitigação dos riscos de vazamento de dados.</t>
  </si>
  <si>
    <t>Proposta Comercial entre cliente e FCAV</t>
  </si>
  <si>
    <t>Preparação da proposta comercial e envio por email, assim como cadastro no sistema</t>
  </si>
  <si>
    <t>Endereço, nome e cargo do solicitante, fone e -mail</t>
  </si>
  <si>
    <t>Coordenador recebe a demanda por email</t>
  </si>
  <si>
    <t>funcionários do ECP, cliente e coordenador</t>
  </si>
  <si>
    <t>em rede e no e-mail</t>
  </si>
  <si>
    <t>Cliente, Coordenador do projeto ou Diretoria Executiva</t>
  </si>
  <si>
    <t>Não vejo vulnerabilidade relacionada a privacidade de dados</t>
  </si>
  <si>
    <t>Não vejo risco técnico neste ponto. O envio de propostas é um processo interno comum ao negócio e necessário para que sejam apresentados os valores apra atendimento daquela demanda. O risco estaria no armazenamento destas informações internamente na FCAV e trambém no possível envio, retransmissão dessas propostas, para concorrentes. Mas o risco, seria muito mais ligado aos valores apresentados e concorrencial, do quê de fato com a exposição de dados pessoais/sensíveis.  Porém não visualizo, pelo que foi posto aqui, exposição indevida de dados pessoais/sensíveis.</t>
  </si>
  <si>
    <t>1) O acondicionamento destas informações deve ser realizado com um controle de acesso estruturado. 
2) Deve existir uma política que intrua o que "não é permitido" em relação a transferência de informações entre titular/cliente e controlador/fornecedor  (Código de Ética para prestadores de serviço).
3) Junto ou anterior a proposta, deve-se estabelecer um NDA (Non disclosure agreement) para que se estabeleça as regras e combinados relacionados à confidencialidade e privacidade dos dados.</t>
  </si>
  <si>
    <t xml:space="preserve">Inexistência de encriptação dos dados. Faltam política e processos definidos para o Tdp. </t>
  </si>
  <si>
    <t>exposição, compartilhamento, uso indevido  ou vazamento de dados como nome endereço, nome e cargo do solicitante, fone e -mail, por falha humana ou tecnológica. Sanções: ANPD, MP, Procon, Ação de reparação civil e criminal. 
Obrigação de publicizar os danos, Responsabilização ANPD.</t>
  </si>
  <si>
    <t>Dados pessoais fornecidos por email para operadores, visando a compra de passagem aérea e reserva de hotel</t>
  </si>
  <si>
    <t>Nome, RG ou CPF</t>
  </si>
  <si>
    <t>Email com a agência de viagem e com o hotel</t>
  </si>
  <si>
    <t>funcionários do ECP, agência de viagens e hotel</t>
  </si>
  <si>
    <t>Exposição/exploração de dados pessoais  para uso não autorizado.</t>
  </si>
  <si>
    <t>Não vejo risco técnico neste ponto. A aquisição de passagem ou reserva de hotel é um processo interno comum ao negócio e necessário para que os envolvidos possam se deslocar entre o Controlador e Operadores. Também não visualizo, pelo que foi posto aqui, exposição indevida de dados pessoais/sensíveis, uma vez quê, sem esses dados não é possível efetivar as compras, reservas e possíveis cancelamentos.</t>
  </si>
  <si>
    <t>1) O envio destas informações por email, deveria ser realizado através do uso de criptografia presente no Microsoft Office E3, por exemplo. 
2) Deve existir uma política que indentifique os combinados em relação a aquisição de passagens ou reservas em nome de outra pessoa ou de pessoas fora da FCAV. Nesta política também deve constar as responsabilidades entre as partes FCAV e operadores perante a proteção e privacidade dos dados.
3) Deve-se solicitar junto às operadoras (agência de viagens e hotéis), formalmente, qual é o momento em que estão perante a adequação da LGPD.</t>
  </si>
  <si>
    <t xml:space="preserve">exposição, compartilhamento, uso indevido  ou vazamento de dados pessoais do solicitante, por falha humana ou tecnológica. Sanções: ANPD, MP, Procon, Ação de reparação civil e criminal. 
Obrigação de publicizar os danos, </t>
  </si>
  <si>
    <t>Definir processo específicos para o Tdp, gerando protocolo em conformidade com a LGPD. Treinamento de funcionários constante e regular;   Revisão periódica das medidas de segurança e da mitigação dos riscos de vazamento de dados.</t>
  </si>
  <si>
    <t>Cadastro da FCAV em plataformas de clientes</t>
  </si>
  <si>
    <t>Preenchimento de formulários online ou portal do cliente</t>
  </si>
  <si>
    <t>Nome, RG, CPF, cargo, cópia de documentos dos dirigentes FCAV e nome e cargo da pessoa que fez o cadastro</t>
  </si>
  <si>
    <t xml:space="preserve">Em equipamentos/email da pessoa que fez o cadastro no site do cliente </t>
  </si>
  <si>
    <t>Armazenamento excessivo de dados pessoais.
Compartilhamento ou uso indevido de dados como nome, RG, CPF, cargo, cópia de documentos dos dirigentes FCAV e nome e cargo da pessoa que fez o cadastro, por falha humana e ou tecnológica.</t>
  </si>
  <si>
    <t>1) Exposição de dados pessoais de componentes da Alta Direção da FCAV.
2) Exploração de vulnerabilidades tecnológicas, no site do Operador, com a instação de softwares maliciosos (hansoware) e acesso indevido ao Banco de dados, gerando incidentes que vão desde a indisponibilidade do serviço, ao vazamento de dados pessoais/sensíveis.
3) Inexistência de contrato ou desatualizado em relação à privacidade dos dados, ou Operador não estar em processo de adequação à LGPD.</t>
  </si>
  <si>
    <t>1) Realizar um scan de vulnerabilidade e um teste de intrusão, para validar que a página web, assim como toda a rede e os ativos de informação que compõe esta estrutura tecnológica da FCAV, estão com as medidas mínimas de segurança aplicadas.
2) Obter, formalmente, de todos os clientes qual é o momento em que estão perante a adequação da LGPD. Além disso, questionar o cliente e verificar, se de fato, à luz das bases legais da LGPD, é realmente necesário a coleta de todos os dados pessoais informados.</t>
  </si>
  <si>
    <t>média (2)</t>
  </si>
  <si>
    <t>muito alto 
(6)</t>
  </si>
  <si>
    <t>Inexistência de encriptação dos dados. Faltam política e processos definidos para o Tdp. Não há treinamento periódico. Falta previsão contratual e consentimento para o Tdp.</t>
  </si>
  <si>
    <t>Vazamento de de dados e de documenos por falha do sistema de armazenamento e ou humano, danos à imagem da fundação, ação civil e criminal, além de responsabilização junto à ANPD</t>
  </si>
  <si>
    <t>Adoção de coleta mínima de dados, dfinir processo específicos para o Tdp, gerando protocolo em conformidade com a LGPD. Treinamento de funcionários constante e regular;   Revisão periódica das medidas de segurança e da mitigação dos riscos de vazamento de dados.</t>
  </si>
  <si>
    <t>Marketing-Educação</t>
  </si>
  <si>
    <t>Lyceum (Sistema de Gestão Educacional)</t>
  </si>
  <si>
    <t>cadastro de aluno, controle de frequência, controle de disciplinas cursadas, envio de comunicados (academico ou financeiro)</t>
  </si>
  <si>
    <t>Nome, CPF, Telefone, e-mail, endereço e RG do cliente.</t>
  </si>
  <si>
    <t>Página web de registro (carrinho) de usuário.</t>
  </si>
  <si>
    <t>Servidor do Lyceum</t>
  </si>
  <si>
    <t>Banco de dados do Sistema Lyceum (gerenciado pelo TI)</t>
  </si>
  <si>
    <t>Funcionários da Secretaria Acadêmica, Comercial, Financeiro</t>
  </si>
  <si>
    <t>Envia relação ao Banco para emissão de boleto, operadora de cartão, Sharspring</t>
  </si>
  <si>
    <t>Exposição, compartilhamento, vazamento de dados devido aos meios de comunicação entre controladores e operadores (clientes/fornecedores)</t>
  </si>
  <si>
    <t>1 - Possivel risco no envio do arquivo para processamento bancário, caso, não seja através de uma rotina automatizada e o arquivo criptografado.
2 - Acesso indevido, devido à ausência de um processo de revisão anual de acessos e permissionamentos aos sistemas.
3 - A página web, pode ser uma porta de acesso para entrada de programas maliciosos/hansoware, gerando incidentes que vão desde a indisponibilidade do serviço, ao vazamento de dados pessoais/sensíveis.
4 - A Sharspring é uma empresa de automação de marketing digital. Com isso, captura de inúmeros dados pessoais/sensíveis. Aqui caracterizada como operadora, assim como a Lyceum. Todas as partes envolvidas, como controlador e operadores devem estar em compliance com a LGPD, devido a responsabilidade solidária.
Observação: Possibilidade de cadastro de "treineiros" menores de idade.</t>
  </si>
  <si>
    <t>1) Automatizar as rotinas de envio e criptografar os arquivos, se possível.
2) Implementar o processo de revisão dos acessos lógicos/permissionamento, às pastas de rede, anualmente e validar o bloqueio dos ex-funcionários.
3) Realizar um scan de vulnerabilidade e um teste de intrusão, para validar que a página web, assim como toda a rede e os ativos de informação que compõe esta estrutura tecnológica da FCAV, estão com as medidas mínimas de segurança aplicadas
4) De forma geral, a FCAV, deve ter uma Política de Qualificação de Fornecedores.
5) Obter, formalmente, de todos os Operadores(Lyceum) qual é o momento em que estão perante a adequação da LGPD. O envio de comunicações através de disparos automatizados, deve estar de acordo com uma base legal prevista na LGPD, caso contrário, deve estar atrelada à um consentimento.
6) Caso tenha o cadastro de "treineiros" menores de idade, obrigatoriamente, deve ter o consentimento dos pais ou responsáveis.</t>
  </si>
  <si>
    <t>alto 
(6)</t>
  </si>
  <si>
    <t>Inexistência de  política e processos definidos para o Tdp. Não há treinamento periódico. Falta previsão contratual e consentimento para o Tdp e o compartilhamento.</t>
  </si>
  <si>
    <t>Captar apenas os dados necessários.Definir processo específicos para o Tdp, gerando protocolo em conformidade com a LGPD. 
Treinamento de funcionários constante e regular.
Revisão periódica das medidas de segurança e da mitigação dos riscos de vazamento de dados.</t>
  </si>
  <si>
    <t>muito alta</t>
  </si>
  <si>
    <r>
      <rPr>
        <sz val="12"/>
        <color theme="1"/>
        <rFont val="Arial"/>
        <family val="2"/>
        <charset val="1"/>
      </rPr>
      <t xml:space="preserve">Marketing-Educação </t>
    </r>
    <r>
      <rPr>
        <b/>
        <sz val="14"/>
        <color rgb="FFFF0000"/>
        <rFont val="Arial"/>
        <family val="2"/>
        <charset val="1"/>
      </rPr>
      <t>MINHA SUGESTÂO É ELIMINAR ESTA LINHA !!!!</t>
    </r>
  </si>
  <si>
    <t>Inscrição in loco</t>
  </si>
  <si>
    <t>1 - Possivel risco no envio do arquivo para processamento bancário, caso, não seja através de uma rotina automatizada e o arquivo criptografado.
2 - Acesso indevido, devido a ausência de um processo de revisão anual contendo acessos indevidos (de ex colaboradores por exemplo) ou excesso de permissões (devido as heranças adquiridas ao longo do tempo) vindo a  comprometer o sigilo e a privacidade aos dados do sistema.
3 - A página web, pode ser uma porta de acesso para entrada de programas maliciosos/hansoware, gerando incidentes que vão desde a indisponibilidade do serviço, ao vazamento de dados pessoais/sensíveis.
4 - A Sharspring é uma empresa de automação de marketing digital. Com isso, captura de inúmeros dados pessoais/sensíveis. Inexistência de contrato ou desatualizado em relação à privacidade dos dados, ou Operador não estar em processo de adequação à LGPD.
Observação: Possibilidade de cadastro de "treineiros" menores de idade.</t>
  </si>
  <si>
    <t>Inexistência de  política e processos definidos para o Tdp. Não há treinamento periódico. Falta previsão contratual e consentimento para o Tdp e o compartilhame</t>
  </si>
  <si>
    <t>Risco de incidentes de vazamento ou exposição indevida de dados pessoais com potencial dano à imagem da FCAVAção civil. Obrigação de publicizar os danos, Responsabilização ANPD. Exposição da imagem da fundação.</t>
  </si>
  <si>
    <t>Captar apenas os dados necessários. Definir processos específicos para o Tdp, gerando protocolo em conformidade com a LGPD. Treinamento de funcionários constante e regular;   Revisão periódica das medidas de segurança e da mitigação dos riscos de vazamento de dados.</t>
  </si>
  <si>
    <t>Sympla (webinar)</t>
  </si>
  <si>
    <t>cadastro do usuário, controle e permissão a entrada ao evento, envio de comunicados sobre o evento (informativo sobre data, hora e etc) e pesquisa/comercial</t>
  </si>
  <si>
    <t>Nome, email, número de telefone</t>
  </si>
  <si>
    <t>servidor do Sympla</t>
  </si>
  <si>
    <t>Funcionários do Marketing, Secretária Acadêmica e  Comercial</t>
  </si>
  <si>
    <t>Importa dados da Sharspring e da Dinamize (empresas terceiras) para disparo de marketing</t>
  </si>
  <si>
    <t>1 - Acesso indevido, devido à ausência de um processo de revisão anual de acessos e permissionamentos aos sistemas.
2 - Exploração de vulnerabilidades tecnológicas, no site do Operador, com a instação de softwares maliciosos (hansoware) e acesso indevido ao Banco de dados, gerando incidentes que vão desde a indisponibilidade do serviço, ao vazamento de dados pessoais/sensíveis.
3 - As operadoras (Sharpring e Dinamize), devem estar em processo de adequação da LGPD. Caso não estejam, existe um risco de incidentes, envolvendo vazamento ou exposição indevida de dados pessoais e dados pessoais sensíveis.
4) Inexistência de contrato ou desatualizado em relação à privacidade dos dados e à LGPD.</t>
  </si>
  <si>
    <t xml:space="preserve">1) Implementar o processo de revisão dos acessos lógicos/permissionamento, às pastas de rede, anualmente e validar o bloqueio dos ex-funcionários.
2) Revisitar o contrato com as operadoras  (Sharpring e Dinamize), em relação às cláusulas de  privacidade à luz da LGPD, assim como, solicitar a eles, formalmente uma posição de como estão em relação à adequação à LGPD. De forma geral, a Fundação Vanzolini, deve ter uma Política de Qualificação de Fornecedores.
3) Solicitar aos operadores uma evidência que já realizaram um scan de vulnerabilidade e um teste de intrusão, para validar que a página web, assim como toda a infraestrutura que suporta este site está de acordo com as melhores práticas de segurança.
</t>
  </si>
  <si>
    <t>Exposição por compartilhamento sem previsão contratual para o trat.dp, Ausência de política, de processos definidos para o Tdp e procedimentos específicos .</t>
  </si>
  <si>
    <t>SharpSpring</t>
  </si>
  <si>
    <t>Através do "Avise-me"
Fazer o download do Programa do curso
Através do "Tire suas dúvidas"</t>
  </si>
  <si>
    <t>Nome, Telefone, e-mail</t>
  </si>
  <si>
    <t>Página do Curso</t>
  </si>
  <si>
    <t>Portal do Sympla</t>
  </si>
  <si>
    <t>Pipedrive</t>
  </si>
  <si>
    <t>Funcionários da Secretaria Acadêmica, Comercial</t>
  </si>
  <si>
    <t>Compartilhamento
com o 
Departamento
Comercial
via Pipedrive</t>
  </si>
  <si>
    <t>1 - Acesso indevido, devido à ausência de um processo de revisão anual de acessos e permissionamentos aos sistemas.
2 - A página web das operadoras, podem ser uma porta de acesso para entrada de programas maliciosos/hansoware, gerando incidentes que vão desde a indisponibilidade do serviço, ao vazamento de dados pessoais/sensíveis.
3 - Todas as partes envolvidas, como controlador e operadores devem estar em compliance com a LGPD, devido a responsabilidade solidária
4) Inexistência de contrato ou desatualizado em relação à privacidade dos dados e à LGPD.</t>
  </si>
  <si>
    <t>1) Implementar o processo de revisão dos acessos lógicos/permissionamento, às pastas de rede, anualmente e validar o bloqueio dos ex-funcionários.
2) Solicitar aos parceiros/fornecedores/operadores uma evidência que já realizaram um scan de vulnerabilidade e um teste de intrusão, para validar que a página web, assim como toda a rede e outros ativos que compõe esta estrutura, estão seguros. Assim como realizar um scan de vulnerabilidade no ambiente de rede da FCAV, visando identificar as vulnerabilidades presentes internamente.
3) Obter, formalmente, de todos os Operadores/fornecedores/operadores qual é o momento em que estão perante a adequação da LGPD.</t>
  </si>
  <si>
    <t>GoogleForm</t>
  </si>
  <si>
    <t xml:space="preserve">Imput de informações (marketing, educação e comercial) 
O usuário poderá receber um comunicado.
</t>
  </si>
  <si>
    <t>Página do Curso (botão de sugestão de data)</t>
  </si>
  <si>
    <t>GoogleDrive</t>
  </si>
  <si>
    <t>Funcionários do Marketing, educação e comercial</t>
  </si>
  <si>
    <t>Só temos o registro de criação e alterações</t>
  </si>
  <si>
    <t>Google e FCAV</t>
  </si>
  <si>
    <t>1) Exposição, compartilhamento, vazamento de dados devido aos meios de comunicação entre controladores e operadores (clientes/fornecedores)
2) Diversos pontos de contato com o aluno, ocasionando assim, diversos pontos de coleta de dados pessoais.</t>
  </si>
  <si>
    <t>1 - Devido à LGPD, será necessário obter um consentimento prévio deste usuário, para que ele possa "autorizar" receber este tipo de comunicação (newsletter).
2 - Acesso indevido, devido a ausência de um processo de revisão anual contendo acessos indevidos (de ex colaboradores por exemplo) ou excesso de permissões (devido as heranças adquiridas ao longo do tempo) vindo a  comprometer o sigilo e a privacidade aos dados do sistema.
3 - A página web, pode ser uma porta de acesso para entrada de programas maliciosos/hansoware, gerando incidentes que vão desde a indisponibilidade do serviço, ao vazamento de dados pessoais/sensíveis. Além de ser, mais um ponto de coleta de dados pessoais, aumentando a complexidade dos tratamentos de dados pessoais na FCAV.
4 - Inexistência de contrato ou desatualizado em relação à privacidade dos dados, ou Operador não estar em processo de adequação à LGPD.</t>
  </si>
  <si>
    <t xml:space="preserve">1) O envio de comunicações através de disparos automatizados, deve estar de acordo com uma base legal prevista na LGPD, caso contrário, deve estar atrelada à um consentimento.
2) Implementar o processo de revisão dos acessos lógicos/permissionamento, às pastas de rede, anualmente e validar o bloqueio dos ex-funcionários.
3) Realizar um scan de vulnerabilidade e um teste de intrusão, para validar que a página web, assim como toda a rede e os ativos de informação que compõe esta estrutura tecnológica da FCAV, estão com as medidas mínimas de segurança aplicadas.
4) ) A FCAV deveria concentrar em um único ponto/fornecedor ou software a coleta de dados dos alunos, mesmo que seja para pesquisas, visando, ter uma governança mais ativa das entradas deste tipo de dados. Eliminar todas as outras possibilidades de contato dos alunos com outras plataformas, é uma melhor prática de mercado, além de facilitar a experiência do aluno.
4) De forma geral, a FCAV, deve ter uma Política de Qualificação de Fornecedores.
5) Obter, formalmente, de todos os Operadores/operadores (Google) qual é o momento em que estão perante a adequação da LGPD. </t>
  </si>
  <si>
    <t>exposição pelo armazenamento de dados pessoais na fcav sem processo definido. Ausência de política e procedimentos para o Tdp, falta de controle sobre os dados compartilhados</t>
  </si>
  <si>
    <t>email</t>
  </si>
  <si>
    <t>Informações sobre o curso e procedimentos de inscrição 
através do "envie e-mail para"</t>
  </si>
  <si>
    <t>Portal</t>
  </si>
  <si>
    <t>Não se 
aplica</t>
  </si>
  <si>
    <t xml:space="preserve">Não vejo risco técnico neste ponto. Este formulário é utilizado apenas para fins informativos, é comum  e necessário para que o aluno tenha um canal para sanar dúvidas sobre a instituição e  cursos associados. </t>
  </si>
  <si>
    <t>Exposição, Ausência de processos definidos para o Tdp, falta de controle sobre os dados compartilhados efalha na segurança dos arquivos ou humana.</t>
  </si>
  <si>
    <t>Definir processo específicos para o Tdp, gerando protocolo em conformidade com a LGPD. 
Treinamento de funcionários constante e regular.
+S17;   Revisão periódica das medidas de segurança e da mitigação dos riscos de vazamento de dados.</t>
  </si>
  <si>
    <t>Sharspring</t>
  </si>
  <si>
    <t>Tratamento das dúvidas referentes ao cadastro do usuário direcionada por email para a área de interesse internas da FCAV</t>
  </si>
  <si>
    <t>Página de contato do fornecedor Sharspring</t>
  </si>
  <si>
    <t>Servidor
Sharspring</t>
  </si>
  <si>
    <t>Servidor Sharspring</t>
  </si>
  <si>
    <t>Sharspring e FCAV</t>
  </si>
  <si>
    <t>Diversos pontos de contato com o aluno, ocasionando assim, diversos pontos de coleta de dados pessoais.</t>
  </si>
  <si>
    <t>1 - Por mais que este canal de contato com o cliente/aluno, seja uma facilidade oferecida pela Sharspring, é mais um ponto de coleta de dados pessoais, aumentando a complexidade dos tratamentos de dados pessoais na FCAV.
2 - A página de contato deste operador, pode conter vulnerabilidades tecnológicas, o qual facilmente seriam exploradas por um invador, a ponto de chegar no banco de dados, ocasionar uma indisponibilidade no serviço, e também uma exposição de dados pessoais/sensíveis.</t>
  </si>
  <si>
    <t>1) A FCAV deveria concentrar em um único ponto a coleta de dados dos alunos visando, ter uma governança mais ativa das entradas deste tipo de dados. Eliminar todas as outras possibilidades de contato direto com operadores, é uma melhor prática de mercado, além de facilitar a experiência do aluno.
2) Caso não seja possível implementar a recomendação acima, a FCAV deve solicitar aos parceiros/operadores uma evidência que já realizaram um scan de vulnerabilidades e um teste de intrusão, para validar que a página web, assim como toda a infraestrutura que suporta estes serviços estão de acordo com as melhores práticas de segurança.
3) Obter, formalmente, de todos os Operadores(Sharspring) qual é o momento em que estão perante a adequação da LGPD.</t>
  </si>
  <si>
    <t>Definir processo específicos para o Tdp, gerando protocolo em conformidade com a LGPD. Treinamento de funcionários constante e regular.
Revisão periódica das medidas de segurança e da mitigação dos riscos de vazamento de dados.</t>
  </si>
  <si>
    <t>Cadastro do usuário para receber a newsletter e informativos ao usuário.
Envia base de dados e comunicações para que a Sharspring faça o disparo de marketing</t>
  </si>
  <si>
    <t>Servidor da Sharspring</t>
  </si>
  <si>
    <t>Funcionários do MArketing, educação e comercial</t>
  </si>
  <si>
    <t>1 - Recomendamos que uma base legal seja identificada como adequada para este tipo de coleta de dados. Caso não seja possível enquadrar naquelas previstas na Lei. Deve-se obter o consentimento.
2 e 3 - Revisitar o contrato com a Sharpspring assim como solicitar a eles, formalmente uma posição de como estão em relação à adequação à LGPD. De forma geral, a Fundação Vanzolini, deve ter um processo de verificação de terceiros em relação à esta Lei.</t>
  </si>
  <si>
    <t>Definir processo específicos para o Tdp, gerando protocolo em conformidade com a LGPD. Treinamento de funcionários constante e regular. Controle sobre os dados compatilhados.Registrar apenas os dados necessários.</t>
  </si>
  <si>
    <t>Site FCAV</t>
  </si>
  <si>
    <t>Recebimento de CV através da caixa de email: "recursoshumanos@vanzolini.org.br" e também processado pelo site da Catho</t>
  </si>
  <si>
    <t xml:space="preserve">Opção "Trabalhe conosco"
</t>
  </si>
  <si>
    <t>Portal da FCAV redirecionado ao site da Catho</t>
  </si>
  <si>
    <t>Servidor da Catho</t>
  </si>
  <si>
    <t>com o RH e com o solicitante da vaga</t>
  </si>
  <si>
    <t xml:space="preserve">1) Exposição, compartilhamento, vazamento de dados referentes ao CV dos candidatos.
2) Site da operadora (Catho) com vulnerabilidades tecnológicas passíveis de exploração. </t>
  </si>
  <si>
    <t>1) O cadastramento dos CV p/ a FCAV é direcionado ao site da Catho (https://www.catho.com.br/empregos/fundacaovanzolini). Desta forma o risco pode estar neste operador, caso ele não esteja em processo de adequação à LGPD.
2) Também existe uma opção em Canais (https://vanzolini.org.br/canais/vagas/) onde é posicionada a vaga e um email para recebimento do CV. O risco é deste parceiro/canal não estar em processo de adequação e além disso, a forma de armazenamento e o tratamento desses CVs que foram coletados na FCAV. Uma vez que a responsabilidade entre controlador e operador é solidária.</t>
  </si>
  <si>
    <t>1) Solicitar aos parceiros uma evidência que já realizaram um scan de vulnerabilidade e um teste de intrusão, para validar que a página web, assim como toda a rede e outros ativos que compõe esta estrutura, estão seguros.
Obter, formalmente, de todos os Operadores(Catho e parceiros) qual é o momento em que estão perante a adequação da LGPD.
2) Visando minimizar ao máximo os tratamentos de dados executados pela FCAV, recomendamos excluir a opção de posicionamento de vagas para os Canais da FCAV. Uma vez que a responsabilidade entre controlador e operador é solidária.</t>
  </si>
  <si>
    <t>Exposição,  Ausência de processos definidos para o Tdp, falta de controle sobre os dados compartilhados como nome, e-mail, numero de telefone, por falha na segurança dos arquivos ou humana.</t>
  </si>
  <si>
    <t xml:space="preserve">Revisão periódica das medidas de segurança e da mitigação dos riscos de vazamento de dados.Definir processo específicos para o Tdp, gerando protocolo em conformidade com a LGPD. Treinamento de funcionários constante e regular;   </t>
  </si>
  <si>
    <r>
      <rPr>
        <sz val="12"/>
        <color theme="1"/>
        <rFont val="Arial"/>
        <family val="2"/>
        <charset val="1"/>
      </rPr>
      <t xml:space="preserve">Marketing-Educação </t>
    </r>
    <r>
      <rPr>
        <sz val="16"/>
        <color rgb="FFFF0000"/>
        <rFont val="Arial"/>
        <family val="2"/>
        <charset val="1"/>
      </rPr>
      <t>MINHA SUGESTÂO É ELIMINAR ESTA LINHA !!!!</t>
    </r>
  </si>
  <si>
    <t>Cadastro do usuário e envio de comunicado.
Envia base de dados e comunicações para que a Sharspring faça o disparo de marketing</t>
  </si>
  <si>
    <t>Landing Pages (Cursos)</t>
  </si>
  <si>
    <t>Funcionários do Marketing  e comercial</t>
  </si>
  <si>
    <t>1 - Devido à LGPD, será necessário obter um consentimento prévio deste usuário, para que ele possa "autorizar" receber este tipo de comunicação (newsletter).
2 - Acesso indevido, devido à ausência de um processo de revisão anual de acessos e permissionamentos aos sistemas.
3 - A página web, pode ser uma porta de acesso para entrada de programas maliciosos/hansoware, gerando incidentes que vão desde a indisponibilidade do serviço, ao vazamento de dados pessoais/sensíveis. Além de ser, mais um ponto de coleta de dados pessoais, aumentando a complexidade dos tratamentos de dados pessoais na FCAV.
4 -  Inexistência de contrato ou desatualizado em relação à privacidade dos dados e ao processo de adequação à LGPD.</t>
  </si>
  <si>
    <t>1 - Recomendamos que uma base legal seja identificada como adequada para este tipo de coleta de dados. Caso não seja possível enquadrar naquelas previstas na Lei. Deve-se obter o consentimento.
2 - Revisitar o contrato com a Sharpspring assim como solicitar a eles, formalmente uma posição de como estão em relação à adequação à LGPD. De forma geral, a Fundação Vanzolini, deve ter um processo de verificação de terceiros em relação à esta Lei.
3 - Solicitar aos parceiros uma evidência que já realizaram um scan de vulnerabilidade e um teste de intrusão, para validar que a página web, assim como toda a rede e outros ativos que compõe esta estrutura, estão seguros.
Obter, formalmente, de todos os Operadores(Sharspring) qual é o momento em que estão perante a adequação da LGPD.</t>
  </si>
  <si>
    <t>MoviDesk</t>
  </si>
  <si>
    <t>Cobrança/ Faturamento: Devoluções, Negociação, Serasa, Cadastros, Cancelamentos,
 Boleto/Emissão. Contabilidade: nome do beneficiário no lançamento contábil. 
Contas a Pagar: Pagamentos, Dados Bancários, Transferências Bancárias. 
Controladoria: cadastro de centro de custo.</t>
  </si>
  <si>
    <t>Nome, endereço, RG, CPF, conta/agência, telefone, eMail do cliente.</t>
  </si>
  <si>
    <t>Recebimento de emails através da caixa postal "suportefinanceiro@vanzolini.com.br"</t>
  </si>
  <si>
    <t>MoviDesk (gerenciado por TI)</t>
  </si>
  <si>
    <t>Back-up e base de dados do MoviDesk</t>
  </si>
  <si>
    <t>Funcionários do Financeiro.</t>
  </si>
  <si>
    <t>Registro (log) de acesso individual de quem fez o tratamento (apenas quando finaliza o processo). Conta individual de cada funcionário do Financeiro. São 11 usuários</t>
  </si>
  <si>
    <t>Compartilhamento com quem gerou o ticket. Nenhum funcionário da Vanzolini acessa o MoviDesk.</t>
  </si>
  <si>
    <t>A ausência de uma segregação lógica de acessos (Matriz SoD), ausência do processo de revisão de acessos sistêmicos em conjunto com uma matriz de responsabilidades (RACI), podem gerar brechas e vulnerabilidades quanto ao acesso à informações no sistema.</t>
  </si>
  <si>
    <t>1 - Acesso indevido, devido a ausência de um processo de revisão anual contendo acessos indevidos (de ex colaboradores por exemplo) ou excesso de permissões (devido as heranças adquiridas ao longo do tempo) vindo a  comprometer o sigilo e a privacidade aos dados do sistema.
2 - A operadora (Movidesk), deve estar em processo de adequação da LGPD. Caso não esteja, existe um risco de incidentes, envolvendo vazamento ou exposição indevida de dados pessoais e dados pessoais sensíveis.
3) Inexistência de contrato ou desatualizado em relação à privacidade dos dados, ou Operador não estar em processo de adequação à LGPD.</t>
  </si>
  <si>
    <t>1) Implementar o processo de revisão dos acessos lógicos/permissionamento, às pastas de rede, anualmente e validar o bloqueio dos ex-funcionários.
2) Revisitar o contrato com as operadoras  (Movidesk), em relação às cláusulas de  privacidade à luz da LGPD, assim como, solicitar a eles, formalmente uma posição de como estão em relação à adequação à LGPD. De forma geral, a Fundação Vanzolini, deve ter uma Política de Qualificação de Fornecedores.</t>
  </si>
  <si>
    <t xml:space="preserve">Exposição, compartilhamento, Ausência de processos definidos para o Tdp, falta de controle sobre os dados compartilhados como Nome, endereço e RG do cliente., CPF, conta,agência, telefone, e-mail, por falha no armazenamento dos dados ou humana. </t>
  </si>
  <si>
    <t>Risco de compartilhamento e ou uso indevido de dados franqueados. Responsabilidade adm. Junto à ANPD, TAC MP, Condenação Judicial Criminal e Civil. Danos à imagem da FCAV</t>
  </si>
  <si>
    <t>Redefinir o fluxo percorrido pelos documentos e quem pode acessar as informações. Captar apenas os dados necessários.Treinamento de funcionários constante e regular;   Revisão periódica das medidas de segurança e da mitigação dos riscos de vazamento de dados.</t>
  </si>
  <si>
    <t>Papel</t>
  </si>
  <si>
    <t>Tratamentos financeiros realizados no sistema Movidesk</t>
  </si>
  <si>
    <t>Nome, endereço e RG,  CPF, conta, agência, telefone, eMail do cliente.</t>
  </si>
  <si>
    <t xml:space="preserve">Formulário AD - Adiantamento de Depositante (pagamento). Solicitações de faturamento feitas por eMail.  </t>
  </si>
  <si>
    <t>Escritório FCAV</t>
  </si>
  <si>
    <t>Armário no escritório na FCAV, empresa de guarda de documentos (Empresa Spool Systems)</t>
  </si>
  <si>
    <t>No armário do escritório havia chave.</t>
  </si>
  <si>
    <t>Não havia registro porque somente a o Financeiro tinha acesso a esta área física temporária de armazenamento</t>
  </si>
  <si>
    <t>Compartilhamento via cópia física do documento, solicitada via ticket do MoviDesk.</t>
  </si>
  <si>
    <t>1) Todo documento impresso corre o risco de extravio, perda e acesso indevido.
2)Inexistência de contrato ou desatualizado em relação à privacidade dos dados e ao processo de adequação à LGPD.</t>
  </si>
  <si>
    <t xml:space="preserve">1) Eliminar a opção impressa. Este processo deve ser automatizado e sistêmico, com o devido controle de acesso aplicado.
2) Criação da politica de viagens e ou despesas.
Automatizar o processo, como por exemplo, com o uso da solução "Rexpense", com o objetivo de eliminar papel, guarda de documentos, aumentando a gestão e controle. Implementar junto ao sistema um processo de  segregação de perfis e alçadas de aprovação. 
3) Um contrato entre a FCAV e todos os prestadores de serviço deve ser estabelecido, já considerando as atualizações da LGPD. Para os contratos já vigentes, deve-se preparar um aditivo de contrato, considerando as cláusulas de privacidade.
</t>
  </si>
  <si>
    <t>a) Compartilhamento sem processos e procedimentos definidos para o Tdp. b) Circ ulação por email sem encriptação dos dados. c) ausência de políticas; d) inexistência de trreinamento</t>
  </si>
  <si>
    <t>Redefinir o fluxo percorrido pelos documentos e quem pode acessar as informações. proteção física que garanta a segurança do documento físico. Captar apenas os dados necessários.Treinamento de funcionários constante e regular;   Revisão periódica das medidas de segurança e da mitigação dos riscos de vazamento de dados.</t>
  </si>
  <si>
    <t>Lyceum</t>
  </si>
  <si>
    <t xml:space="preserve">Cobrança/ Faturamento: Devoluções, Negociação, Serasa, Cadastros, Cancelamentos, Boleto/Emissão. Contabilidade: nome do beneficiário no lançamento contábil. Contas a Pagar: Pagamentos, Dados Bancários, Transferências Bancárias. Controladoria: cadastro no centro de custo </t>
  </si>
  <si>
    <t>Nome, endereço e RG, CPF, conta, agência, telefone, eMail do cliente</t>
  </si>
  <si>
    <t>Inserção de dados pela área de Educação no momento no qual o aluno é matriculado nos cursos oferecidos pela FCAV</t>
  </si>
  <si>
    <t>Todos tem acesso</t>
  </si>
  <si>
    <t>A forma de registro aos acessos deve ser verificada junto ao departamento de tecnologia da FCAV</t>
  </si>
  <si>
    <t>Todos os colaboradores que tenham acesso ao Lyceum. Trata-se de um ERP no qual várias areas tem acesso</t>
  </si>
  <si>
    <t>1)  Exposição, compartilhamento, vazamento de dados devido aos meios de comunicação entre controladores e operadores (clientes/fornecedores)
2) Vulnerabilidades tecnológicas presentes no sistema Lyceum</t>
  </si>
  <si>
    <t>1 - Acesso indevido, devido à ausência de um processo de revisão anual de acessos e permissionamentos aos sistemas.
2 - A página web, pode ser uma porta de acesso para entrada de programas maliciosos/hansoware, gerando incidentes que vão desde a indisponibilidade do serviço, ao vazamento de dados pessoais/sensíveis.
Observação: Possibilidade de cadastro de "treineiros" menores de idade.</t>
  </si>
  <si>
    <t>1) Implementar o processo de revisão dos acessos lógicos/permissionamento, às pastas de rede, anualmente e validar o bloqueio dos ex-funcionários. Avaliar a matriz de segregação de função (RACI) e a matriz de alçadas (SoD).
2) Realizar um scan de vulnerabilidade e um teste de intrusão, para validar que a página web, assim como toda a rede e os ativos de informação que compõe esta estrutura tecnológica da FCAV, estão com as medidas mínimas de segurança aplicadas.
3) Caso tenha o cadastro de "treineiros" menores de idade, obrigatoriamente, deve ter o consentimento dos pais ou responsáveis.</t>
  </si>
  <si>
    <t>Redefinir o fluxo percorrido pelos documentos e quem pode acessar as informações. 
Captar apenas os dados necessários.
Treinamento de funcionários constante e regular, principalmente dos executores dos dados.
Revisão periódica das medidas de segurança e da mitigação dos riscos de vazamento de dados.</t>
  </si>
  <si>
    <t>Microsiga</t>
  </si>
  <si>
    <t>Cobrança/ Faturamento: Devoluções, Negociação, Serasa, Cadastros, Cancelamentos, Boleto/Emissão. Contabilidade: nome do beneficiário no lançamento contábil.  Contas a Pagar: Pagamentos, Dados Bancários, Transferências Bancárias.  Controladoria: cadastro de centro de custo</t>
  </si>
  <si>
    <t xml:space="preserve">Nome, endereço e RG do cliente, CPF, conta, agência, telefone e eMail. </t>
  </si>
  <si>
    <t>Os pontos de coleta são representados pelo Lyceum no momento do cadastro do aluno.
Cadastro de dados financeiros, sejam de alunos, clientes (empresas) ou fornecedores</t>
  </si>
  <si>
    <t>Microsiga – gerenciado pelo TI</t>
  </si>
  <si>
    <t>Back-up e base de dados do Microsiga (ERP)</t>
  </si>
  <si>
    <t>Acesso ao ERP Microsiga através de perfis de acesso.</t>
  </si>
  <si>
    <t>O acesso é permitido a todos colaboradores que trabalham com o sistema Microsiga. Trata-se de um sistema no qual várias areas tem acesso.</t>
  </si>
  <si>
    <t>Exportação de planilhas contendo dados pessoais para arquivos e armazenamento em drive C:\ local, assim como em pastas de rede da FCAV ou outros dispositivos.
Ausência de um processo de revisão de acessos e permissões ao sistema pode causar um acesso indevido.</t>
  </si>
  <si>
    <t>1) Armazenamento de dados em local não autorizado ou não previsto, mesmo que seja somente para validação ou conferência. O excesso destas planilhas acessórias dificulta o processo de gestão de dados pessoais.
2) Acesso indevido, devido a ausência de um processo de revisão anual contendo acessos indevidos (de ex colaboradores por exemplo) ou excesso de permissões (devido as heranças adquiridas ao longo do tempo) vindo a  comprometer o sigilo e a privacidade aos dados do sistema.
3) Possível existência de cadastro de treineiros menores de idade.
4)  Inexistência de contrato ou desatualizado em relação à privacidade dos dados, ou Operador não estar em processo de adequação à LGPD.</t>
  </si>
  <si>
    <t>1) Realização de um Data Discovery através de um software para identificar onde estão estes arquivos de apoio, e eliminá-los, de for possível.
2) Implementar o processo de revisão dos acessos lógicos/permissionamento, às pastas de rede, anualmente e validar o bloqueio dos ex-funcionários. Avaliar a matriz de segregação de função (RACI) e a matriz de alçadas (SoD).
3) Treineiros menores de idade, é mandatório a implementação de um consentimento (de preferência automatizado)
4) Obter, formalmente, de todos os Operadores(Microsiga) qual é o momento em que estão perante a adequação da LGPD.</t>
  </si>
  <si>
    <t xml:space="preserve">Exposição, compartilhamento, Ausência de processos definidos para o Tdp, falta de controle sobre os dados compartilhados como nome, CPF, Telefone, e-mail, endereço e RG do cliente, por falha no armazenamento dos dados ou humana. </t>
  </si>
  <si>
    <t>Risco de compartilhamento e ou uso indevido de dados franqueados. 
Responsabilidade adm. Junto à ANPD, TAC MP, Condenação Judicial Criminal e Civil. 
Danos à imagem da FCAV</t>
  </si>
  <si>
    <t>Redefinir o fluxo percorrido pelos documentos e quem pode acessar as informações. 
Captar apenas os dados necessários.
Treinamento de funcionários constante e regular.
Revisão periódica das medidas de segurança e da mitigação dos riscos de vazamento de dados.</t>
  </si>
  <si>
    <t>ID00026</t>
  </si>
  <si>
    <t>Sistema de Gestão Educacional</t>
  </si>
  <si>
    <t>cadastro de aluno, controle de frequência, controle de disciplinas cursadas</t>
  </si>
  <si>
    <t>Nome, endereço e RG do cliente.</t>
  </si>
  <si>
    <t>Página web para imput dos dados do usuário / aluno da FCAV</t>
  </si>
  <si>
    <t>AWS - Brasil</t>
  </si>
  <si>
    <t>Em cloud na AWS-Brasil</t>
  </si>
  <si>
    <t>Funcionários da Secretaria Acadêmica</t>
  </si>
  <si>
    <t>Envia relação ao Banco para emissão de boleto</t>
  </si>
  <si>
    <t>Exploração de vulnerabilidades do portal e através disso obter acesso aos bancos de dados contendo o histórico de presença dos alunos, notas, entre outras informações.</t>
  </si>
  <si>
    <t xml:space="preserve">1 - Alteração indevida na planilha antes do envio para processamento no Banco. O armazenamento deste arquivo localmente (drive C:\ local ou pastas de rede) para controle e validação torna-se um risco, uma vez que é mais um documento contendo dados pessoais, o que dificulta o processo de gestão de dados pessoais
2 - Acesso indevido ao sistema/página web, caso ainda mantenha o acesso a pessoas que foram desligadas.
3 - Exploração de vulnerabilidades tecnológicas, no site do Operador, com a instação de softwares maliciosos (hansoware) e acesso indevido ao Banco de dados, gerando incidentes que vão desde a indisponibilidade do serviço, ao vazamento de dados pessoais/sensíveis. </t>
  </si>
  <si>
    <t>1 - Automatizar as rotinas de envio deste tipo de arquivo de forma sistêmica (jobs). Criptografar os arquivos quando enviados por email. Eliminar controles acessórios (cópias destas plenilhas em Drive C:\ local ou pastas de rede.
2 - Aplicar o processo de revisão dos acessos lógicos e validar as permissões.
3 - Recomendamos realizar avaliações no site web com testes de vulnerabilidades e testes de intrusão.</t>
  </si>
  <si>
    <t>baixo (1)</t>
  </si>
  <si>
    <t xml:space="preserve">médio (2) </t>
  </si>
  <si>
    <t>Exposição,  compartilhamento, ausência de processos definidos para o Tdp, falta de controle sobre os dados compartilhados Responsabilidade adm. Junto à ANPD, TAC MP, Condenação Judicial Criminal e Civil.  Danos à imagem da FCAV</t>
  </si>
  <si>
    <t>ID00027</t>
  </si>
  <si>
    <t>Sistema de Gestão da Qualidade - Certificação - Processo de Resolução - Planilhas e eMail
Página Web para tratamento de reclamação do PBE</t>
  </si>
  <si>
    <t>Devolutiva sobre o processo de resolução para o reclamante e reclamado</t>
  </si>
  <si>
    <t>Nome, email, telefone (outros dados relativos à manifestação, quando aplicável).</t>
  </si>
  <si>
    <t>Envio e / ou disponibilização para partes interessadas na resolução da manifestação (Cgre, ONA, Abrinstal -  BIP, Associquim - PRODIR, Abiquim - SASSMAQ, Sec. da Previdência Social - RPPS, Anatec, IATF, Anatel, IQNet, ISQUA, Abic - Selo do Café, Sec. da Agricultura / SP, Codeagro etc.).</t>
  </si>
  <si>
    <t>Diversas entradas contendo dados pessoais</t>
  </si>
  <si>
    <t xml:space="preserve">
1 - Pulverização de dados pessoais  tanto na entrada quanto no retorno ao reclamante.
</t>
  </si>
  <si>
    <t>1) Deve-se avaliar como é feito a resposta ao titular, e evitar ao máximo a colocação de dados pessoais nestas devolutivas.
2) Ao retornar ao reclamante e/ou a qualquer outra entidade que precisa ser envolvida neste contexto. Deve-se aplicar medidas de segurança como classificação da informação, compactar arquivos anexos e criptografar sempre que for possível.</t>
  </si>
  <si>
    <t>Alto (6)</t>
  </si>
  <si>
    <t>Alta circulação de dados. Exposição de dp no compartilhamento sem previsão de responsab. Contratual relativa à LGPD. Ausência de política, processos e procedimentos definidos para a Pdp, inexistência de treinamento. Não há encriptação dos dados nas comunic por email.</t>
  </si>
  <si>
    <t>Inventariar os fluxos dos dados pessoais. Qualificar os compartilhamentos, tanto com cláusulas contratuais, como com exigência de adequação dos parceiros à LGPD. Utilizar encriptação para a emails. Limitar acessos. Coletar apenas os dados necessários. Observância de política, processos e procedimentos. Treinamento de funcionários constante.</t>
  </si>
  <si>
    <t>ID00028</t>
  </si>
  <si>
    <t xml:space="preserve">Sistema Protheus </t>
  </si>
  <si>
    <t>Cadastro de Prestador de Serviços Autônomo e reembolso de despesas (P.F.)</t>
  </si>
  <si>
    <t>Nome, RG, CPF, PIS, Endereço e Dados Bancários.</t>
  </si>
  <si>
    <t>Protheus</t>
  </si>
  <si>
    <t>Apenas Login de Acesso ao Sistema (confirmar com TI)</t>
  </si>
  <si>
    <t>Somente Depto. Financeiro corporativo</t>
  </si>
  <si>
    <t>1) Exportação de planilhas contendo dados pessoais para arquivos e armazenamento em drive C:\ local, assim como em pastas de rede da FCAV ou outros dispositivos.
2) Vulnerabilidades tecnológicas presentes no sistema Protheus ou fragilidades referentes ao processo de segregação de acessos lógicos à este sistema.</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</si>
  <si>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da operadora. A exploração de vulnerabilidades tecnológicas pode ocasionar deste a interrupção parcial do serviço, até o vazamento de dados e informações contendo dados pessoais/sensíveis. 
3) A ficha cadastral em papel, corre o risco de extravio, perda ou acesso por pessoas indevidas.
4)  Inexistência de contrato ou desatualizado em relação à privacidade dos dados, ou Operador não estar em processo de adequação à LGPD.
</t>
  </si>
  <si>
    <t>1 - Validar os acessos e permissionamentos atuais ao sistema Protheus.
2 - Automatizar a ficha cadastral, como já informado anteriormente.
3 - Obter, formalmente, de todos os Operadores/fornecedores (Protheus) qual é o momento em que estão perante a adequação da LGPD.</t>
  </si>
  <si>
    <t xml:space="preserve">Exposição pelo compartilhamento, sem previsão contratual. Ausência de processos definidos para o Tdp, falta de controle sobre os dados compartilhados como nome, RG, CPF, PIS, endereço, dados bancários, por falha no armazenamento dos dados ou humana. </t>
  </si>
  <si>
    <t>ID00029</t>
  </si>
  <si>
    <t>Elaboração de proposta pelo depto Comercial da FCAV</t>
  </si>
  <si>
    <t>Consulta ao cadastro para elaboração de proposta e ao sistema ONA para consultar o banco de dados de consultores</t>
  </si>
  <si>
    <t>Nome, RG, CPF, cargo,telefone e eMail.</t>
  </si>
  <si>
    <t>Formulário para elaboração de proposta, termo de referência (licitação), e-Mail</t>
  </si>
  <si>
    <t xml:space="preserve">Certificado Digital: Certiflex </t>
  </si>
  <si>
    <t>Certificado Digital: Certiflex (servidores próprios da FCAV na Vivo) e pastas de rede interna.</t>
  </si>
  <si>
    <t>Todos os colaboradores com senha e nível de acesso no Certificado Digital: Certiflex; Depto Comercial; Departamento Técnico, TI.</t>
  </si>
  <si>
    <t>Todos os departamentos da FCAV, auditor e Comissão Técnica; Depto Comercial; Gestores; para a ONA em todos os contratos e para os demais acreditadores sob demanda; dados de consultores para clientes quando solicitado.</t>
  </si>
  <si>
    <t xml:space="preserve">Exposição de dados pessoais quando solicitado (por um cliente) para estruturação de propostas
</t>
  </si>
  <si>
    <t xml:space="preserve">Uso indevido dos dados apresentados pela FCAV.
</t>
  </si>
  <si>
    <t>Informar ao solicitante que a FCAV está em processo de adequação à LGPD, e que precisa saber formalmente, em que momento este operador está em relação à Lei, uma vez que a responsabilidade é solidária.</t>
  </si>
  <si>
    <t>Redefinir o fluxo percorrido pelos documentos e quem pode acessar as informações. 
Captar apenas os dados necessários.
Treinamento de funcionários constante e regular;   
Revisão periódica das medidas de segurança e da mitigação dos riscos de vazamento de dados.</t>
  </si>
  <si>
    <t>ID00030</t>
  </si>
  <si>
    <t>Envio por E-mail de dados pessoais, dados sensíveis e cópias de documento, conforme solicitado pelo futuro cliente</t>
  </si>
  <si>
    <t>Coleta dos dados pessoais para juntada de documentos visando a participação em concorrências em geral e assinatura de contratos</t>
  </si>
  <si>
    <t>Nome, cargo ou função, estado civil, RG, CPF,  data de nascimento, endereço e cópias de documentos.</t>
  </si>
  <si>
    <t>E-mail, plataformas diversas de clientes</t>
  </si>
  <si>
    <t>Armazenamento dos contratos na pasta de rede interna e diversas plataformas de clientes</t>
  </si>
  <si>
    <t>Colaborador com senha de acesso a plataforma (concorrência) e todos os colaboradores com senha e nível de acesso (contratos)</t>
  </si>
  <si>
    <t>Compartilhado com o cliente, operador da plataforma, internamente com financeiro, colaboradores, auditor, acreditadores</t>
  </si>
  <si>
    <t>Exposição/exploração de dados pessoais de PF e/ou PJ  para uso não autorizado.
Múltiplas plataformas para imput de dados pessoais e serem geridas pelas regras da LGPD.</t>
  </si>
  <si>
    <t xml:space="preserve">1) Acreditamos que o fato de pulverizar em diferentes plataformas e sites, documentos e dados pessoais visando a participação em concorrências e projetos, licitação, é um risco assumido que a FCAV (até certo ponto) deseja correr. Porém, caso seja possível minimizar essas informações, ou questionar o cliente/parceiro sobre uma alternativa de envio seguro destas informações é recomendável. Utilizando recursos de criptografia, certificado digital e compactação de arquivos.
2) Estruturação de políticas associadas à essa diversidade de acessos por eMail.
3) Solicitar aos parceiros uma evidência que já realizaram um scan de vulnerabilidade e um teste de intrusão, para validar que a página web, assim como toda a rede e outros ativos que compõe esta estrutura, estão seguros, quando possível.
4) Informar ao solicitante que a FCAV está em processo de adequação à LGPD, e que precisa saber formalmente, em que momento este operador está em relação à Lei, uma vez que a responsabilidade é solidária.
</t>
  </si>
  <si>
    <t>Alta circulação de dados. Exposição, compartilhamento, Ausência de processos definidos para o Tdp, falta de controle sobre os dados compartilhados como nome, cargo ou função, estado civil, RG, CPF, data de nascimento, endereço, por falha no armazenamento dos dados ou humana.</t>
  </si>
  <si>
    <t>ID00031</t>
  </si>
  <si>
    <t xml:space="preserve">IATF - Entidade Proprietária do Programa de Certificação Automotiva (Auditor Development Process) </t>
  </si>
  <si>
    <t>Cadastro no banco de currículos e Site FCAV</t>
  </si>
  <si>
    <t>Nome, RG, CPF, telefone, e-mail, CV, diplomas e certificados.</t>
  </si>
  <si>
    <t>Através de Email e sistema web do IATF</t>
  </si>
  <si>
    <t xml:space="preserve">https://admin.iatfadp.com/
</t>
  </si>
  <si>
    <t>Base de dados da IATF</t>
  </si>
  <si>
    <t>Gestor Automotivo / Auditor</t>
  </si>
  <si>
    <t>Apenas login de acesso. Sistema externo e online.</t>
  </si>
  <si>
    <t>Gestor, auditor e o próprio IATF</t>
  </si>
  <si>
    <t>Exposição, compartilhamento, vazamento de dados devido a ausência de aplicação de patchs na página web</t>
  </si>
  <si>
    <t>1) A página web, pode ser uma porta de acesso para entrada de programas maliciosos/hansoware, gerando incidentes que vão desde a indisponibilidade do serviço, ao vazamento de dados pessoais/sensíveis.
2) O risco é deste parceiro/canal não estar em processo de adequação à LGPD.</t>
  </si>
  <si>
    <t>1) Solicitar aos parceiros uma evidência que já realizaram um scan de vulnerabilidade e um teste de intrusão, para validar que a página web, assim como toda a rede e outros ativos que compõe esta estrutura, estão seguros, quando possível.
2) Informar ao Operador que a FCAV está em processo de adequação à LGPD, e que precisa saber formalmente, em que momento este operador está em relação à Lei, uma vez que a responsabilidade é solidária.
3)  Implementar o processo de revisão dos acessos lógicos/permissionamento, às pastas de rede, anualmente e validar o bloqueio dos ex-funcionários.</t>
  </si>
  <si>
    <t xml:space="preserve">Exposição, compartilhamento, Ausência de processos definidos para o Tdp, falta de controle sobre os dados compartilhados . Média circulação dos dados. </t>
  </si>
  <si>
    <t>ID00032</t>
  </si>
  <si>
    <t>Registro de aluno para emissão de certificado</t>
  </si>
  <si>
    <t>Nome, endereço, RG, CPF e telefone do cliente.</t>
  </si>
  <si>
    <t>Através de email 
Cadastro no site da FCAV</t>
  </si>
  <si>
    <t>Banco de dados do Sistema Lyceum (gerenciado pelo TI) e pastas de rede Interna</t>
  </si>
  <si>
    <t>Colaboradores da área de educação e ECP</t>
  </si>
  <si>
    <t xml:space="preserve">Apenas Login de Acesso ao Sistema </t>
  </si>
  <si>
    <t>Colaboradores da área de educação, ECP, financeiro e RAC</t>
  </si>
  <si>
    <t>1 - Acesso indevido, devido a ausência de um processo de revisão anual contendo acessos indevidos (de ex colaboradores por exemplo) ou excesso de permissões (devido as heranças adquiridas ao longo do tempo) vindo a  comprometer o sigilo e a privacidade aos dados do sistema.
2 - Exploração de vulnerabilidades tecnológicas, no site do Operador, com a instação de softwares maliciosos (hansoware) e acesso indevido ao Banco de dados, gerando incidentes que vão desde a indisponibilidade do serviço, ao vazamento de dados pessoais/sensíveis.
Observação: Possibilidade de cadastro de "treineiros" menores de idade.</t>
  </si>
  <si>
    <t xml:space="preserve">Alta circulação de dados.  Compartilhamento sem previsão contratual. Ausência de processos definidos para o Tdp, falta de controle sobre os dados compartilhados. </t>
  </si>
  <si>
    <t>ID00033</t>
  </si>
  <si>
    <t>Dados para elaboração e assinatura de contratos</t>
  </si>
  <si>
    <t>Assinatura de contratos</t>
  </si>
  <si>
    <t>Nome, endereço, RG e CPF.</t>
  </si>
  <si>
    <t>coleta de dados pessoais e informações por email</t>
  </si>
  <si>
    <t>Pastas de rede interna</t>
  </si>
  <si>
    <t>Colaboradores de Projeto e ECP</t>
  </si>
  <si>
    <t>Gestores, comercial e ECP</t>
  </si>
  <si>
    <t xml:space="preserve">Exposição, compartilhamento, vazamento de dados </t>
  </si>
  <si>
    <t>Exposição de informações contendo dados pessoais de colaboradores da FCAV. 
Abertura de empresas em nome deles, cadastros e assinaturas de produtos.
Acesso indevido, devido a ausência de um processo de revisão anual contendo acessos indevidos (de ex colaboradores por exemplo) ou excesso de permissões (devido as heranças adquiridas ao longo do tempo) vindo a  comprometer o sigilo e a privacidade aos dados do sistema.</t>
  </si>
  <si>
    <t>1) Criptografar os arquivos contendo dados pessoais quando enviados por email. 
2) Implementar o processo de revisão dos acessos lógicos/permissionamento, às pastas de rede, anualmente e validar o bloqueio dos ex-funcionários.
3) Atenção especial ao salvar essas informações em arquivos locais (drive C:\) ou em rede.O local onde o arquivo fica armazenado deve conter medidas de segurança  que mitigam qualquer possível vazamento de dados e exposição da FCAV.</t>
  </si>
  <si>
    <t>média (4)</t>
  </si>
  <si>
    <t xml:space="preserve">Exposição por compartilhamento, Ausência de processos definidos para o Tdp, falta de controle sobre os dados compartilhados. Média circulação dos dados. </t>
  </si>
  <si>
    <t>ID00034</t>
  </si>
  <si>
    <t>Contatos comerciais</t>
  </si>
  <si>
    <t>Planilha em excel contendo dados pessoais dos contatos comerciais</t>
  </si>
  <si>
    <t>Nome, endereço, telefone, e-mail, cargo e empresa. 
Obs: na mesma planilha pode conter dados pessoais dos contatos comerciais.</t>
  </si>
  <si>
    <t>coleta de dados pessoais e informações por email e cartão de visita</t>
  </si>
  <si>
    <t>Colaboradores da área de projeto</t>
  </si>
  <si>
    <t>Exposição de informações contendo dados pessoais de colaboradores da FCAV. 
Abertura de empresas em nome deles, cadastros e assinaturas de produtos.</t>
  </si>
  <si>
    <t>Registro de acesso. Definir processo específicos para o Tdp, gerando protocolo em conformidade com a LGPD. Registro do compartilhamento.
Treinamento de funcionários constante e regular;   
Revisão periódica das medidas de segurança e da mitigação dos riscos de vazamento de dados.</t>
  </si>
  <si>
    <t>ID00035</t>
  </si>
  <si>
    <t>Cadastro de auditores</t>
  </si>
  <si>
    <t>Nome, RG, CPF, endreço, data de nascimento, experiência profissional e educacional.</t>
  </si>
  <si>
    <t xml:space="preserve">coleta de dados pessoais e informações por email </t>
  </si>
  <si>
    <t>Certificado Digital: Certiflex</t>
  </si>
  <si>
    <t xml:space="preserve">  Certificado Digital: Certiflex e pasta de rede interna</t>
  </si>
  <si>
    <t>Colaboradores com login e senha</t>
  </si>
  <si>
    <t>Acreditadores, clientes, Cia. Aéreas, hoteis, consultores, seguradoras, agência de turismo, empresas de translados, autoridades</t>
  </si>
  <si>
    <t>1) Exposição de informações contendo dados pessoais de colaboradores da FCAV. 
Abertura de empresas em nome deles, cadastros e assinaturas de produtos.
2) Acesso indevido ao repositório de dados/pasta de rede, coletando informações não autorizadas de auditores da FCAV.</t>
  </si>
  <si>
    <t xml:space="preserve">Alta circulação de dados. Ausência de processos definidos para o Tdp, falta de controle sobre os dados compartilhados. </t>
  </si>
  <si>
    <t>ID00036</t>
  </si>
  <si>
    <t>Registros de auditoria</t>
  </si>
  <si>
    <t>Evidências de auditoria</t>
  </si>
  <si>
    <t>Nome, cargo e empresa.</t>
  </si>
  <si>
    <t>Diversos documentos solicitados à parte auditada, tais como: lista de presença, relatório de auditoria, ficha de escopo entre outros.</t>
  </si>
  <si>
    <t>Documentos físicos.
Pasta Eletrônica do Cliente/Rede Interna.</t>
  </si>
  <si>
    <t>Arquivos físicos e pastas de rede interna</t>
  </si>
  <si>
    <t>Certificação e acreditadores (quando as evidências são solicitadas)</t>
  </si>
  <si>
    <t>Exposição, compartilhamento, vazamento de dados 
Documentos em papel são facilmente passíveis de extravio.</t>
  </si>
  <si>
    <t>1) Todo documento impresso corre o risco de extravio, perda e acesso indevido.
2) Arquivamento de documentos contendo dados pessoais em drive C:\ local.</t>
  </si>
  <si>
    <t>1) Os documentos sujeitos à um processo de auditoria não devem ficar de posse do auditor. O auditor deve ter acesso visual, leitura e não permanecer com documentos impressos. Para fins de evidenciar os controles, devem ser fotografados, ou digitalizados e armazenados em locais devidos com controle e segregação de acesso lógico.
2) Os arquivos contendo dados pessoais/sensíveis devem ser criptografados, quando enviados por email. 
3) Atenção especial ao salvar essas informações em arquivos locais (Drive C:\) ou em rede, este dispositivo deve conter medidas de segurança  que mitigam qualquer possível vazamento de dados e exposição da FCAV.</t>
  </si>
  <si>
    <t xml:space="preserve">Ausênca de registro de acesso. Exposição, compartilhamento,Ausência de processos definidos para o Tdp, falta de controle sobre os dados compartilhados. Alta circulação dos dados. </t>
  </si>
  <si>
    <t>Redefinir o fluxo percorrido pelos documentos e quem pode acessar as informações. Registro do acesso.Captar apenas os dados necessários.Treinamento de funcionários constante e regular;   Revisão periódica das medidas de segurança e da mitigação dos riscos de vazamento de dados.</t>
  </si>
  <si>
    <t>ID00037</t>
  </si>
  <si>
    <t>Sistema Gedweb da Target</t>
  </si>
  <si>
    <t>Cadastro do auditor no sistema Gedweb</t>
  </si>
  <si>
    <t>Nome, e-mail e telefone.</t>
  </si>
  <si>
    <t>Através do  (Certificado Digital: Certiflex) realiza a busca /consulta de informações no sistema GedWeb</t>
  </si>
  <si>
    <t>Sistema Gedweb</t>
  </si>
  <si>
    <t>Certificado Digital: Certiflex
Sistema Gedweb
Pasta de Rede Interna</t>
  </si>
  <si>
    <t>Gestora Operacional, Auditores e Funcionários da empresa Target</t>
  </si>
  <si>
    <t>Apenas login de acesso, como é um sistema externo, não temos controle sobre o acesso</t>
  </si>
  <si>
    <t>Target e Certificado Digital: Certiflex</t>
  </si>
  <si>
    <t>Exploração de vulnerabilidades tecnológicas do portal, e através disso, obter acesso aos bancos de dados contendo dados pessoais dos auditores.</t>
  </si>
  <si>
    <t>1) O risco se faz presente no site repositório de dados e informações. A exploração de vulnerabilidades tecnológicas pode ocasionar deste a interrupção parcial do serviço, até o vazamento de dados e informações contendo dados pessoais/sensíveis.
2) Fornecedor/operador não estar no processo de adequação à LGPD.
3) Inexistência de contrato ou desatualizado em relação à privacidade dos dados, ou Operador não estar em processo de adequação à LGPD..</t>
  </si>
  <si>
    <t>1)  Solicitar aos parceiros uma evidência que já realizaram um scan de vulnerabilidade e um teste de intrusão, para validar que a página web, assim como toda a rede e outros ativos que compõe esta estrutura, estão seguros.
2) Informar ao solicitante que a FCAV está em processo de adequação à LGPD, e que precisa saber formalmente, em que momento este operador está em relação à Lei, uma vez que a responsabilidade é solidária.
3) Um contrato entre a FCAV e todos os prestadores de serviço deve ser estabelecido, já considerando as atualizações da LGPD. Para os contratos já vigentes, deve-se preparar um aditivo de contrato, considerando as cláusulas de privacidade.</t>
  </si>
  <si>
    <t>baixo  (1)</t>
  </si>
  <si>
    <t>ID00038</t>
  </si>
  <si>
    <t>Sistema de Gerenciamento de Certificados do INMETRO - Certific</t>
  </si>
  <si>
    <t xml:space="preserve">Importação de planilha no sistema Certifiq do CGCRE contendo os dados pessoais (cadastro) do Cliente </t>
  </si>
  <si>
    <t>Certificado Digital: Certiflex e site Certific</t>
  </si>
  <si>
    <t>Sistema Certific</t>
  </si>
  <si>
    <t>Certificado Digital: Certiflex
Sistema Certifiq
Pasta de rede Interna</t>
  </si>
  <si>
    <t>Exploração de vulnerabilidades do portal e através disso obter acesso aos bancos de dados contendo dados pessoais dos auditores.
Ausênca de registro de acesso.</t>
  </si>
  <si>
    <t>1) O risco se faz presente no site repositório de dados e informações. A exploração de vulnerabilidades tecnológicas pode ocasionar deste a interrupção parcial do serviço, até o vazamento de dados e informações contendo dados pessoais/sensíveis.
2) Fornecedor/operador não estar no processo de adequação à LGPD.
3) Inexistência de contrato ou desatualizado em relação à privacidade dos dados, ou Operador não estar em processo de adequação à LGPD.
4) Acesso indevido aos sistemas e ausência de um log de registro e rastreabilidade.</t>
  </si>
  <si>
    <t>1)  Solicitar aos parceiros uma evidência que já realizaram um scan de vulnerabilidade e um teste de intrusão, para validar que a página web, assim como toda a rede e outros ativos que compõe esta estrutura, estão seguros.
2)  Implementar o processo de revisão dos acessos lógicos/permissionamento, às pastas de rede, anualmente e validar o bloqueio dos ex-funcionários.
3) Informar ao solicitante que a FCAV está em processo de adequação à LGPD, e que precisa saber formalmente, em que momento este operador está em relação à Lei, uma vez que a responsabilidade é solidária.
4) Um contrato entre a FCAV e todos os prestadores de serviço deve ser estabelecido, já considerando as atualizações da LGPD. Para os contratos já vigentes, deve-se preparar um aditivo de contrato, considerando as cláusulas de privacidade.
5) Verificar a possibilidade de habilitar o log de registro de acessos.</t>
  </si>
  <si>
    <t xml:space="preserve">Ausênca de registro de acesso. Exposição, compartilhamento, Ausência de processos definidos para o Tdp, falta de controle sobre os dados compartilhados como nome, telefone, e-mail, por falha no armazenamento dos dados ou humana. Alta circulação dos dados. </t>
  </si>
  <si>
    <t>ID00039</t>
  </si>
  <si>
    <t>Sistema do Ministério da Cidade</t>
  </si>
  <si>
    <t xml:space="preserve">Envio por email da planilha contendo os dados pessoais (cadastro) do Cliente  </t>
  </si>
  <si>
    <t xml:space="preserve"> Certificado Digital: Certiflex</t>
  </si>
  <si>
    <t>Site do Ministério das Cidades</t>
  </si>
  <si>
    <t>Certificado Digital: Certiflex
Site do Ministério das Cidades
Pasta de rede Interna</t>
  </si>
  <si>
    <t xml:space="preserve">Exploração de vulnerabilidades do portal e através disso obter acesso aos bancos de dados contendo dados pessoais dos auditores.
</t>
  </si>
  <si>
    <t xml:space="preserve">1) Exploração de vulnerabilidades tecnológicas, no site do Operador, com a instação de softwares maliciosos (hansoware) e acesso indevido ao Banco de dados, gerando incidentes que vão desde a indisponibilidade do serviço, ao vazamento de dados pessoais/sensíveis.
2) Fornecedor/operador não estar no processo de adequação à LGPD.
3) Inexistência de contrato ou desatualizado em relação à privacidade dos dados e à LGPD.
</t>
  </si>
  <si>
    <t>1) Solicitar aos parceiros uma evidência que já realizaram um scan de vulnerabilidade e um teste de intrusão, para validar que a página web, assim como toda a rede e outros ativos que compõe esta estrutura, estão seguros.
2) Informar ao solicitante que a FCAV está em processo de adequação à LGPD, e que precisa saber formalmente, em que momento este operador está em relação à Lei, uma vez que a responsabilidade é solidária.
3)  Um contrato entre a FCAV e todos os prestadores de serviço deve ser estabelecido, já considerando as atualizações da LGPD. Para os contratos já vigentes, deve-se preparar um aditivo de contrato, considerando as cláusulas de privacidade.</t>
  </si>
  <si>
    <t xml:space="preserve"> Ausênca de registro de acesso. Exposição, compartilhamento, Ausência de processos definidos para o Tdp, falta de controle sobre os dados ausência de processos definidos para o Tdp, falta de controle sobre os dados compartilhados como nome, telefone, e-mail, por falha no armazenamento dos dados ou humana.  </t>
  </si>
  <si>
    <t>ID00040</t>
  </si>
  <si>
    <t>Banco de Dados - My  SQL e banco de dados da empresa Catho</t>
  </si>
  <si>
    <t>Cadastro no banco de curriculo proveniente do Site FCAV</t>
  </si>
  <si>
    <t>Nome, experiência profissional e educacional  e dados pessoais/sensíveis.</t>
  </si>
  <si>
    <t>Currículos na pasta de rede interna do Auditor</t>
  </si>
  <si>
    <t>Página WEB do site da Catho e também, no Banco de Dados My SQL da FCAV</t>
  </si>
  <si>
    <t>Banco de Dados - My  SQL
e 
Pasta de Rede Interna</t>
  </si>
  <si>
    <t xml:space="preserve">Exposição/exploração de dados pessoais de PF e/ou PJ  para uso não autorizado.
A coleta de CVs através do site da FCAV "Trabalhe conosco" é direcionado ao site da CATHO. 
Documentos em papel são facilmente passíveis de extravio (CV impressos).
</t>
  </si>
  <si>
    <t>1) Todo documento impresso corre o risco de extravio, perda e acesso indevido.
2) Excesso de dados pessoais/sensíveis armazenados na infraestrutura da FCAV,  dificultando e tornando o processo de gestão de dados mais complexo.
3) Exploração de vulnerabilidades tecnológicas, ao Banco de Dados My SQL causando acesso indevido ao Banco de dados, gerando incidentes que vão desde a indisponibilidade do serviço, ao vazamento de dados pessoais/sensíveis.
4) Inexistência de contrato ou desatualizado em relação à privacidade dos dados e à LGPD.</t>
  </si>
  <si>
    <t xml:space="preserve">1) Os CVs impressos não utilizados, devem ser imediatamente eliminados. Os arquivos contendo CVs de titulares não aptos para as vagas internas, devem ser devidamente eliminados do banco de dados My SQL e das pastas de rede interna.
2) É importante realizar um data discovery para identificar onde mais são armazenados CVs de titulares na infraestrutura da FCAV.
3) Recomendamos realizar um scan de vulnerabilidade e um teste de intrusão no servidor do MySQL, visando validar que a estrutura está segura em compliance com as melhores práticas de mercado.
</t>
  </si>
  <si>
    <t xml:space="preserve"> Ausênca de registro de acesso. Exposição, compartilhamento, Ausência de processos definidos para o Tdp, falta de controle sobre os dados compartilhados. </t>
  </si>
  <si>
    <t>Definir processo específicos para o Tdp, gerando protocolo em conformidade com a LGPD. Registro de acesso.
Treinamento de funcionários constante e regular;   
Revisão periódica das medidas de segurança e da mitigação dos riscos de vazamento de dados.</t>
  </si>
  <si>
    <t>ID00041</t>
  </si>
  <si>
    <t>Consolidação do dados das pesquisa de satisfação de clientes</t>
  </si>
  <si>
    <t>Google Form</t>
  </si>
  <si>
    <t xml:space="preserve">Gestora do processo e TI (Google Form), todos os gestores (consolidado) </t>
  </si>
  <si>
    <t>Diretores, Gestores, Auditores Internos e Externos</t>
  </si>
  <si>
    <t xml:space="preserve">Exposição de comentários referentes à FCAV causando danos a imagem da Instituição
</t>
  </si>
  <si>
    <t>Uso indevido as reclamações e exposição de avaliações negativas em redes sociais, vindo a prejudicar a imagem da FCAV.</t>
  </si>
  <si>
    <t xml:space="preserve"> 
Revisar o formulário contendo a pesquisa e limintar a menor quantidade possível de coletas de dados. Se possível, limitar ao email.</t>
  </si>
  <si>
    <t>medio
(4)</t>
  </si>
  <si>
    <t>Definir processo específicos para o Tdp, gerando protocolo em conformidade com a LGPD.
 Treinamento de funcionários constante e regular;   
Revisão periódica das medidas de segurança e da mitigação dos riscos de vazamento de dados.</t>
  </si>
  <si>
    <t>ID00042</t>
  </si>
  <si>
    <t>Sistema de Acreditação ONA Integrare</t>
  </si>
  <si>
    <t>Agendamento, qualificação e requalificação do auditor</t>
  </si>
  <si>
    <t>Nome, endereço, CPF, e-mail, telefone, auditorias realizadas, formação profissional, qualificação e prazo da habilitação como auditor.</t>
  </si>
  <si>
    <t xml:space="preserve"> Integrare
Certificado Digital: Certiflex
Pasta de Rede Interna</t>
  </si>
  <si>
    <t>Base de dados do Sistema de Acreditação ONA Integrare</t>
  </si>
  <si>
    <t>Base de dados sob responsabilidade da empresa ONA Integrare
e
Pasta de Rede Interna</t>
  </si>
  <si>
    <t>Usuários cadastrados pela ONA</t>
  </si>
  <si>
    <t xml:space="preserve">Login de Acesso </t>
  </si>
  <si>
    <t>ONA; internamente com pessoal operacional, agenda e comissão técnica; Organização de Saúde</t>
  </si>
  <si>
    <t>Grande quantidade de dados pessoais com uma alta exposição de informações referentes ao auditor.</t>
  </si>
  <si>
    <t xml:space="preserve">1 - Acesso indevido ao sistema online ou ao banco de dados, obtendo informações de forma não autorizada dos auditores da  FCAV.
2 - Exploração de vulnerabilidades tecnológicas, com a instação de softwares maliciosos (hansoware).
3 - Inexistência de contrato ou desatualizado em relação à privacidade dos dados, ou Operador não estar em processo de adequação à LGPD.
</t>
  </si>
  <si>
    <t>1 - Revisão do processo de gestão de acessos ao sistema, considerando  segregação dos perfis e alçada, validar o bloqueio dos ex-funcionários.
2 - Solicitar aos parceiros uma evidência que já realizaram um scan de vulnerabilidade e um teste de intrusão, para validar que a página web, assim como toda a rede e outros ativos que compõe esta estrutura, estão seguros.
3 - Informar ao solicitante que a FCAV está em processo de adequação à LGPD, e que precisa saber formalmente, em que momento este operador está em relação à Lei, uma vez que a responsabilidade é solidária.</t>
  </si>
  <si>
    <t>Alta circulação de dados. Ausênca de registro de acesso. Exposição, compartilhamento, Ausência de processos definidos para o Tdp, falta de controle sobre os dados compartilhados.</t>
  </si>
  <si>
    <t>ID00043</t>
  </si>
  <si>
    <t>Certificadora Internacional APMG</t>
  </si>
  <si>
    <t>Cadastro dos Auditores nos cursos oferecidos pela APMG</t>
  </si>
  <si>
    <t>Nome, e-mail, telefone, treinamentos realizados e qualificação.</t>
  </si>
  <si>
    <t xml:space="preserve"> Certificado Digital: Certiflex
 Web Page da APMG</t>
  </si>
  <si>
    <t xml:space="preserve">Web Page da APMG </t>
  </si>
  <si>
    <t>Local de armazenamento externo de responsabilidade de terceiro - banco de dados da APMG</t>
  </si>
  <si>
    <t>Login e senha</t>
  </si>
  <si>
    <t>Login de Acesso (processamento externo não sabemos se há registro de acesso)</t>
  </si>
  <si>
    <t>APMG, cliente/aluno</t>
  </si>
  <si>
    <t>Exploração de vulnerabilidades do portal e através disso obter acesso aos bancos de dados contendo dados pessoais das pessoas certificadas.</t>
  </si>
  <si>
    <t xml:space="preserve">1) O risco se faz presente no site repositório de dados e informações. A exploração de vulnerabilidades tecnológicas pode ocasionar deste a interrupção parcial do serviço, até o vazamento de dados e informações contendo dados pessoais/sensíveis.
2) Inexistência de contrato ou desatualizado em relação à privacidade dos dados, ou Operador não estar em processo de adequação à LGPD.
</t>
  </si>
  <si>
    <t xml:space="preserve">1)  Solicitar aos parceiros uma evidência que já realizaram um scan de vulnerabilidade e um teste de intrusão, para validar que a página web, assim como toda a rede e outros ativos que compõe esta estrutura, estão seguros.
2)  Implementar o processo de revisão dos acessos lógicos/permissionamento, às pastas de rede, anualmente e validar o bloqueio dos ex-funcionários.
3) Informar ao solicitante que a FCAV está em processo de adequação à LGPD, e que precisa saber formalmente, em que momento este operador está em relação à Lei, uma vez que a responsabilidade é solidária.
4) Um contrato entre a FCAV e todos os prestadores de serviço deve ser estabelecido, já considerando as atualizações da LGPD. Para os contratos já vigentes, deve-se preparar um aditivo de contrato, considerando as cláusulas de privacidade.
</t>
  </si>
  <si>
    <r>
      <rPr>
        <sz val="12"/>
        <color theme="1"/>
        <rFont val="Arial"/>
        <family val="2"/>
        <charset val="1"/>
      </rPr>
      <t xml:space="preserve"> Ausência de processos definidos para o Tdp, </t>
    </r>
    <r>
      <rPr>
        <b/>
        <sz val="12"/>
        <color theme="1"/>
        <rFont val="Arial"/>
        <family val="2"/>
        <charset val="1"/>
      </rPr>
      <t>f</t>
    </r>
    <r>
      <rPr>
        <sz val="12"/>
        <color theme="1"/>
        <rFont val="Arial"/>
        <family val="2"/>
        <charset val="1"/>
      </rPr>
      <t>alta de controle sobre os dados Alta circulação de dados dentro e fora da fundação. Exposição, compartilhamento.</t>
    </r>
  </si>
  <si>
    <t>ID00044</t>
  </si>
  <si>
    <t>Logística de auditorias</t>
  </si>
  <si>
    <t>controle e gestão da logística das auditorias</t>
  </si>
  <si>
    <t xml:space="preserve">Nome, RG, CPF, Endereço, Identificação do veículo, ASO, Data de Nascimento, tamanho de vestimentas e calçado, passaporte e carteira de vacinação. </t>
  </si>
  <si>
    <t>Pasta de rede interna 
 Certificado Digital: Certiflex 
e-mail</t>
  </si>
  <si>
    <t xml:space="preserve">Pasta de rede interna 
 Certificado Digital: Certiflex </t>
  </si>
  <si>
    <t xml:space="preserve">Gestores, auditores, pessoal em geral com login e acesso ao Certificado Digital: Certiflex </t>
  </si>
  <si>
    <t>Exposição/exploração de dados pessoais de PF e/ou PJ  para uso não autorizado.
Excesso de informações coletadas para atividade fim identificada, como por exemplo: ASO, tamanho de vestimentas e calçado.</t>
  </si>
  <si>
    <t xml:space="preserve">1) Acesso indevido à pastas de rede interna.
2) Coleta excessiva de dados pessoais/sensíveis para atendimento a atividade fim identificada
3) Acesso indevido à essas informações em pastas de rede da FCAV.
</t>
  </si>
  <si>
    <t xml:space="preserve">1 - Revisão do processo de gestão de acessos às pastas de rede, considerando segregação dos acessos e permissionamento, validar o bloqueio dos ex-funcionários.
2 - Revisar a necessidade de utilização de todos esses dados (pessoais e sensíveis) neste processo de negócio. Minimizar todos os dados que forem possíveis e coletar o mínimo de dados pessoais necessários para execução da atividade fim.
</t>
  </si>
  <si>
    <t>ID00045</t>
  </si>
  <si>
    <t>Sistema de Gestão de funcionários</t>
  </si>
  <si>
    <t xml:space="preserve">Cadastro de funcionários, controle de ponto,
inclusão de férias, dependentes, horários de trabalho, alterações saláriais e consultas. </t>
  </si>
  <si>
    <t>Dados pessoais e dados sensíveis.</t>
  </si>
  <si>
    <t>Página web: https://sgo.propay.com.br/ProPaySGO/SGO/Login.aspx</t>
  </si>
  <si>
    <t>Banco de dados do Sistema Propay</t>
  </si>
  <si>
    <t>Banco de Dados da Propay (externo)</t>
  </si>
  <si>
    <t xml:space="preserve">Funcionários do RH da FCAV </t>
  </si>
  <si>
    <t>Dados bancários com o Depto Financeiro;
 Gestor com acesso aos dados pessoais e contratatuais de todas as áreas da FCAV</t>
  </si>
  <si>
    <t>Exposição/exploração de dados pessoais de PF e/ou PJ  para uso não autorizado.</t>
  </si>
  <si>
    <t>1 - Acesso indevido ao sistema online ou ao banco de dados, obtendo informações de forma não autorizada dos colaboradores da  FCAV.
2 - Exploração de vulnerabilidades tecnológicas, no site do Operador, com a instação de softwares maliciosos (hansoware) e acesso indevido ao Banco de dados, gerando incidentes que vão desde a indisponibilidade do serviço, ao vazamento de dados pessoais/sensíveis.
3 - Inexistência de contrato ou desatualizado em relação à privacidade dos dados, ou Operador não estar em processo de adequação à LGPD.</t>
  </si>
  <si>
    <t>1 - Revisão do processo de gestão de acessos ao sistema e à pasta de rede interna, considerando  segregação dos perfis e alçada, validar o bloqueio dos ex-funcionários.
2 - Solicitar aos parceiros uma evidência que já realizaram um scan de vulnerabilidade e um teste de intrusão, para validar que a página web, assim como toda a rede e outros ativos que compõe esta estrutura, estão seguros.
3 - Informar ao solicitante que a FCAV está em processo de adequação à LGPD, e que precisa saber formalmente, em que momento este operador está em relação à Lei, uma vez que a responsabilidade é solidária. 
4) Cabe a  FCAV desenvolver um processo de qualificação de fornecedores, assim como, atualizar toda a base de contratos vigente, em consonância à privacidade dos dados.</t>
  </si>
  <si>
    <t xml:space="preserve">Informações de dados sensiveis são compartilhadas com outras areas sem observância de processos e procedimentos. Ausência de políticas de adequação à LGPD, </t>
  </si>
  <si>
    <t>Compartilhar apenas quando necessário. Revisão contratual para compartilhamento. solicitar consentimento para compartilhamento. Restringir acesso para o estritamente necessário, por login e senha do responsável pelo acesso e uso do documento.</t>
  </si>
  <si>
    <t xml:space="preserve"> alto</t>
  </si>
  <si>
    <t>ID00046</t>
  </si>
  <si>
    <t>Prontuários com dados pessoais e sensíveis de colaboradores da FCAV</t>
  </si>
  <si>
    <t>Pagamento de funcionários, controle de  licenças, afastamentos, registro de funcionários, treinamentos, atestados médicos.</t>
  </si>
  <si>
    <t>Cópia física  de documentos</t>
  </si>
  <si>
    <t>Banco de dados da empresa Propay (externo) e na área de Recursos Humanos da FCAV assim como na pasta de rede</t>
  </si>
  <si>
    <t xml:space="preserve">Funcionários RH da FCAV
</t>
  </si>
  <si>
    <t>Propay, médico do trabalho e FCAV</t>
  </si>
  <si>
    <t>1) O risco se faz presente no ambiente da operadora Propay (repositório de dados e site p/ imput de informações dos colaboradores da FCAV). A exploração de vulnerabilidades tecnológicas pode ocasionar deste a interrupção parcial do serviço, até o vazamento de dados e informações contendo dados pessoais/sensíveis. 
2) Todo documento impresso corre o risco de extravio, perda e acesso indevido.
3)  Inexistência de contrato ou desatualizado em relação à privacidade dos dados, ou Operador não estar em processo de adequação à LGPD.</t>
  </si>
  <si>
    <t>1 ) Revisão do processo de gestão de acessos ao sistema e à pasta de rede interna, considerando  segregação dos perfis e alçada, validar o bloqueio dos ex-funcionários.
2) Eliminar a opção impressa. Os documentos devem ser digitalizados e arquivados, somente aqueles que, por alguma outra Lei,  são mandatórios o armazenamento da via original impressa.
3) Informar ao solicitante que a FCAV está em processo de adequação à LGPD, e que precisa saber formalmente, em que momento este operador está em relação à Lei, uma vez que a responsabilidade é solidária.</t>
  </si>
  <si>
    <t xml:space="preserve"> Fragilidade do sistema de armazenamento físico, falta de proedimento definido para Tdp. Circulação e acesso frágil..</t>
  </si>
  <si>
    <t>Uso indevido, vazamento, compartilhamento indevido com danos à imagem da fundação. Sanções: trabalhista,  civil e criminal, além de responsabilização junto à ANPD.</t>
  </si>
  <si>
    <t xml:space="preserve"> Inclusão do documento em modelo digital. Restrição de acesso e proteção dos documentos físicos</t>
  </si>
  <si>
    <t>medio</t>
  </si>
  <si>
    <t>ID00047</t>
  </si>
  <si>
    <t>Relógio de ponto</t>
  </si>
  <si>
    <t>Marcação de horário entrada e saída de funcionários da FCAV.</t>
  </si>
  <si>
    <t>Nome, PIS, local da prestação de serviço, NSR (número sequencial de registro), CPF e biometria.</t>
  </si>
  <si>
    <t>Dispositivos eletrônicos distribuídos nas Unidades de negócio, acesso via rede ou pendrive.</t>
  </si>
  <si>
    <t>Relógio de ponto do fabricante DIMEP e banco de dados do sistema Propay (externo)</t>
  </si>
  <si>
    <t>Funcionários RH e e equipe de Manutenção da empresa Dimep</t>
  </si>
  <si>
    <t>Log de Acesso relógio.</t>
  </si>
  <si>
    <t>Propay e RH da FCAV</t>
  </si>
  <si>
    <t xml:space="preserve">Exploração do sistema Propay e uso indevido dos dados pessoais contidos e impressos no comprovante do "ponto" (número do PIS), uma vez que forem deixados em lixeiras ou sobre a mesa, sem a devida proteção.
</t>
  </si>
  <si>
    <t>1) O risco se faz presente no ambiente da operadora Propay (repositório de dados). A exploração de vulnerabilidades tecnológicas pode ocasionar deste a interrupção parcial do serviço, até o vazamento de dados e informações contendo dados pessoais/sensíveis. 
2) O comprovante que é emitido pelo software (Propay) e pelo equipamento da DIMEP  e pode ser extraviado ou deixado em lixeiras da FCAV, contendo dados pessoais/sensíveis do colaborador
3) Todo documento impresso corre o risco de extravio, perda e acesso indevido.
4)  Inexistência de contrato ou desatualizado em relação à privacidade dos dados, ou Operador não estar em processo de adequação à LGPD.</t>
  </si>
  <si>
    <t>1) Informar ao solicitante que a FCAV está em processo de adequação à LGPD, e que precisa saber formalmente, em que momento este Operador (Dimep e Propay) está em relação à Lei, uma vez que a responsabilidade é solidária. 
2) Solicitar do fornecedor um laudo de segurança do dispositivo (Dimep) e do software da Propay, principalmente no que diz respeito a guarda de informações sensíveis (PIS e biometria)</t>
  </si>
  <si>
    <t>Dispositivo com vulnerabilidades tecnologógicas.                   Dados pessoais são compartilhados sem contrato prevendo responsabilização. Ausência de treinamento e políticas.</t>
  </si>
  <si>
    <t>avaliar possibilidade de fechar ainda mais o sistema</t>
  </si>
  <si>
    <t>médio</t>
  </si>
  <si>
    <t>ID00048</t>
  </si>
  <si>
    <t>Armazenamento de documentos da área do RH</t>
  </si>
  <si>
    <t>Vários documentos dos funcionários.</t>
  </si>
  <si>
    <t xml:space="preserve">
Documentos impressos correm o risco de extravio e acesso por pessoas indevidas.</t>
  </si>
  <si>
    <t>1) Eliminar a opção impressa. Os documentos devem ser digitalizados e arquivamos, somente aqueles que, por Lei são exigidos em via via original.
2) Instituir uma política de retenção e descarte seguro de documentos, contendo dados pessoais.</t>
  </si>
  <si>
    <t>contrato sem previsão de responsabilização. Ausência de treinamento e políticas de adequação à lgpd,.</t>
  </si>
  <si>
    <t>Uso indevido, vazamento, compartilhamento indevido com danos à imagem da fundação. Sanções: trabalhista,  civil e criminal, além de responsabilização junto à ANPD.  Extravio de documento físico por falha humana culposa ou dolosa.</t>
  </si>
  <si>
    <t>Revisão contratual. Inclusão do documento em modelo digital. Restrição de acesso e proteção dos documentos físicos</t>
  </si>
  <si>
    <t>ID00049</t>
  </si>
  <si>
    <t>Currículos</t>
  </si>
  <si>
    <t>Dados pessoais e profissionais do candidato</t>
  </si>
  <si>
    <t>Nome, endereço, documento (em alguns CVs), dados dos dependentes, estado civil, nível de escolaridade e telefone.</t>
  </si>
  <si>
    <t>E-mail e Pastas de Rede Interna</t>
  </si>
  <si>
    <t>Depto de RH da FCAV</t>
  </si>
  <si>
    <t>Funcionários do RH</t>
  </si>
  <si>
    <t>Compartilhado com o dono da vaga</t>
  </si>
  <si>
    <t>Exposição, uso indevido ou armazenamento inadequado.</t>
  </si>
  <si>
    <t>1) Armazenamento de CVs  contendo dados pessoais/sensíveis que não serão utilizados internamente</t>
  </si>
  <si>
    <t xml:space="preserve">1) Os CVs impressos não utilizados, devem ser imediatamente eliminados. Os arquivos contendo CVs de titulares não aptos para as vagas internas, devem ser devidamente eliminados do banco de dados My SQL e das pastas de rede interna.
2) É importante realizar um data discovery para identificar onde mais são armazenados CVs na infraestrutura da FCAV.
</t>
  </si>
  <si>
    <t>Falta de encriptação dos dados. Ausência de treinamento e políticas de adequação à lgpd.</t>
  </si>
  <si>
    <t>Adotar criptografia. Inclusão do documento em modelo digital. Restrição de acesso e proteção dos documentos físicos</t>
  </si>
  <si>
    <t>ID00050</t>
  </si>
  <si>
    <t>Fornecedores benefícios</t>
  </si>
  <si>
    <t>Dados pessoais do funcionários e dependentes legais</t>
  </si>
  <si>
    <t>CPF, RG, data de nascimento, nome completo, endereço dos dependentes e filiação.</t>
  </si>
  <si>
    <t>Funcionários RH e Contato das empresas x benefícios</t>
  </si>
  <si>
    <t>Dados pessoais com a empresa de benefícios</t>
  </si>
  <si>
    <t xml:space="preserve">Compartilhamento sem previsão de responsabilidade no contrato.
Exposição, uso indevido ou armazenamento inadequado, inclusive contendo dados pessoais de crianças e melhores de idade.
</t>
  </si>
  <si>
    <t xml:space="preserve">1) Uso indevido destas informações pela FCAV ou pelos Operadores (empresas de benefícios)
2) Acesso indevido, devido a ausência de um processo de revisão anual contendo acessos indevidos (de ex colaboradores por exemplo) ou excesso de permissões (devido as heranças adquiridas ao longo do tempo) vindo a  comprometer o sigilo e a privacidade aos dados do sistema.
3) Armazenamento indevido de dados pessoais/sensíveis que não são mais necessários à FCAV.
4) Coleta e processamento de dados de menores de idade sem o consentimento formalizado.
</t>
  </si>
  <si>
    <t>1) Formalização do compartilhamento destas informações com Operadores (empresas de benefícios) através de um Formulário ou Termo  entregue para assinatura junto ao Contrato de Trabalho, através de um consentimento formal, pois, pode conter dados pessoais de menores.
 2) Revisão do processo de gestão de acessos aos sistemas das Operadoras e à pasta de rede interna, considerando  segregação dos perfis e alçada, validar o bloqueio dos ex-funcionários.
3) Criptografar os arquivos contendo dados pessoais, quando enviados por email. 
4) Atenção especial ao salvar essas informações em arquivos locais ou em rede. O local onde o arquivo fica armazenado deve conter medidas de segurança  que mitigam qualquer possível vazamento de dados e exposição da FCAV. Eliminar todos os documentos ou arquivos contando dados pessoais que não serão mais necessários a FCAV.
5) É importante realizar um data discovery para identificar onde mais são armazenados CVs na infraestrutura da FCAV.</t>
  </si>
  <si>
    <t>Compartilhamento sem previsão de responsabilidade no contrato. Falta de encriptação dos dados. Ausência de treinamento e políticas de adequação à lgpd.</t>
  </si>
  <si>
    <t>Revisão contratual. Adotar criptografia. Inclusão do documento em modelo digital. Restrição de acesso e proteção dos documentos físicos</t>
  </si>
  <si>
    <t>ID00051</t>
  </si>
  <si>
    <t>Documentos de colaboradores da FCAV por e-mail</t>
  </si>
  <si>
    <t>Documentos de funcionários, atualização cadastral, atestados médicos</t>
  </si>
  <si>
    <t>Vários documentos dos funcionários: comprovantes de endereço, atestados médicos e documentos pessoais.</t>
  </si>
  <si>
    <t>Recebimento de dados pessoais por E-mail</t>
  </si>
  <si>
    <t>Funcionários RH</t>
  </si>
  <si>
    <t>RH e Médico do Trabalho</t>
  </si>
  <si>
    <t>Exposição, uso indevido ou armazenamento inadequado, inclusive contendo dados pessoais de crianças e melhores de idade.</t>
  </si>
  <si>
    <t>1) Formalização da coleta e possível compartilhamento  destas informações com Operadores (empresas de benefícios) através de um Formulário ou Termo  entregue para assinatura junto ao Contrato de Trabalho, através de um consentimento formal, pois, pode conter dados pessoais de menores.
 2) Revisão do processo de gestão de acessos aos sistemas das Operadoras e à pasta de rede interna, considerando  segregação dos perfis e alçada, validar o bloqueio dos ex-funcionários.
3) Criptografar os arquivos contendo dados pessoais, quando enviados por email. 
4) Atenção especial ao salvar essas informações em arquivos locais ou em rede. O local onde o arquivo fica armazenado deve conter medidas de segurança  que mitigam qualquer possível vazamento de dados e exposição da FCAV. Eliminar todos os documentos ou arquivos contando dados pessoais que não serão mais necessários a FCAV.
5) É importante realizar um data discovery para identificar onde mais são armazenados CVs na infraestrutura da FCAV.</t>
  </si>
  <si>
    <t xml:space="preserve"> Adotar criptografia. Inclusão do documento em modelo digital. Restrição de acesso e proteção dos documentos físicos</t>
  </si>
  <si>
    <t>ID00052</t>
  </si>
  <si>
    <r>
      <rPr>
        <sz val="12"/>
        <color theme="1"/>
        <rFont val="Arial"/>
        <family val="2"/>
        <charset val="1"/>
      </rPr>
      <t>RH  =</t>
    </r>
    <r>
      <rPr>
        <sz val="12"/>
        <color rgb="FFFF0000"/>
        <rFont val="Arial"/>
        <family val="2"/>
        <charset val="1"/>
      </rPr>
      <t>==&gt; MINHA SUGESTÂO É ELIMINAR ESTA LINHA !!!!! (duplicada com a 46)</t>
    </r>
  </si>
  <si>
    <t>Portal do RH</t>
  </si>
  <si>
    <t>Inclusão de férias, tratamento de ponto</t>
  </si>
  <si>
    <t>Nome e salário.</t>
  </si>
  <si>
    <t>Página da web: https://propay.portaldorh.com.br/portal_vzln</t>
  </si>
  <si>
    <t>Propay</t>
  </si>
  <si>
    <t>Propay (externo)</t>
  </si>
  <si>
    <t>Funcionários RH, Gestor, Funcionário, Propay</t>
  </si>
  <si>
    <t>Log de acesso individual</t>
  </si>
  <si>
    <t>Dados pessoais, com a Propay e com o gestor de cada funcionário.</t>
  </si>
  <si>
    <t>1 - Acesso indevido, devido a ausência de um processo de revisão anual contendo acessos indevidos (de ex colaboradores por exemplo) ou excesso de permissões (devido as heranças adquiridas ao longo do tempo) vindo a  comprometer o sigilo e a privacidade aos dados do sistema.
2 - Exploração de vulnerabilidades tecnológicas, no site do Operador, com a instação de softwares maliciosos (hansoware) e acesso indevido ao Banco de dados, gerando incidentes que vão desde a indisponibilidade do serviço, ao vazamento de dados pessoais/sensíveis.
3 - Inexistência de contrato ou desatualizado em relação à privacidade dos dados, ou Operador não estar em processo de adequação à LGPD.</t>
  </si>
  <si>
    <t xml:space="preserve">1 - Verificar segragação de perfis, validar o bloqueio dos ex-funcionários
2 - Fazer avaliações no site web com teste de vulnerabilidade e testes de intrusão.
3 - Informar ao solicitante que a FCAV está em processo de adequação à LGPD, e que precisa saber formalmente, em que momento estes operadores (Banco, Operadora de Acrão e Sharspring) estão em relação à Lei, uma vez que a responsabilidade é solidária. 
</t>
  </si>
  <si>
    <t>Compartilhamento sem previsão de responsabilidade no contrato. Falta de encriptação dos dados tratados virtualmente. Ausência de treinamento e políticas de adequação à lgpd.</t>
  </si>
  <si>
    <t>ID00053</t>
  </si>
  <si>
    <t>GTE Sistemas</t>
  </si>
  <si>
    <t>Prodesp - Sistema AVA Moodle em ambiente de produção</t>
  </si>
  <si>
    <t>preparação de dados para carga (digitação, cadastro, consulta, correção, cópia, armazenamento, envio, transposição de dados recebidos em planilhas diversas) e formulários impressos para inserção e atualização nos respectivos sistemas. 
Enturmação, verificação de preexistência. 
Disparo de emails informando a disponibilização do acesso ao usuário.</t>
  </si>
  <si>
    <t>Nome, email e CPF.</t>
  </si>
  <si>
    <t>Carga de dados de cursistas fornecidas pelo cliente em formato planilha excel, encaminhadas por email ou via ITSM</t>
  </si>
  <si>
    <t>Interface administrativa do Moodle, hospedada no datacenter da PRODESP. 
FCAV processa em rede e em impressos. 
Também faz alguns monitoramentos no sistema</t>
  </si>
  <si>
    <t>Banco de dados do Moodle, hospedado no datacenter da PRODESP e gerenciado pela FCAV</t>
  </si>
  <si>
    <t xml:space="preserve">Acesso administrativo via página pública no AVA Moodle, para operações individuais e em lote. 
Acesso individual para consulta por parte do usuário. 
Ambos protegidos por senhas.
TI Rede - administração do ambiente. Para cada projeto, tem acesso as equipes de frente e de backoffice. </t>
  </si>
  <si>
    <t>AVA Moodle possui logs de cargas efetuadas, acessos, alteraões de registros.</t>
  </si>
  <si>
    <t xml:space="preserve">Situação 1: A informacao é recebida via planilha excel pelo time de gestão de projetos da FCAV, que formata e encaminha ao time de sistemas para upload dos registros. 
Situação 2: O dado entra via ITSM, time de sistemas recebe, formata a planiha e executa o processo de carga. </t>
  </si>
  <si>
    <t>Alteração indevida na planilha fornecida pelo cliente</t>
  </si>
  <si>
    <t>1) Falhas no processamento das planilhas, abrindo brechas de segurança, uma vez que são diversas planilhas manipuladas p/ carga sistêmica. 
2) Exploração de vulnerabilidades tecnológicas, no site do Operador, com a instação de softwares maliciosos (hansoware) e acesso indevido ao Banco de dados, gerando incidentes que vão desde a indisponibilidade do serviço, ao vazamento de dados pessoais/sensíveis.</t>
  </si>
  <si>
    <t>1) Deve-se revisitar o processo e automatizar a rotina de carga do(s) arquivo(s), visando minimizar a intervenção humana e ter a entrada de dados somente da forma estruturada (sistêmica).
2) Dados que necessitem ser armazenados em pastas de rede devem ser zipados ou criptografados com um controle rígido de acesso implementado.
3) Recomendamos executar um teste de vulnerabilidades visando identificar o nível de segurança dos equipamentos, bancos de dados e aplicações que suportam este sistema.</t>
  </si>
  <si>
    <t xml:space="preserve">Ausência de: a) política de proteção de dados e privacidade, b) processo definido para o Tdp; c) Programa de formação continuada para treinamento; d) encriptação de dados. Consolidação de dados de multiplas origens (planilhas) </t>
  </si>
  <si>
    <t xml:space="preserve">Risco de compartilhamento, vazamento e/ou uso indevido de dados franqueados. Circulação em diversos setores. Responsabilidade adm. Junto à ANPD, TAC, Condenação Judicial  Civil. </t>
  </si>
  <si>
    <t xml:space="preserve"> Definir processos específicos para o Tdp;                           Determinar a inclusão da Política de LGPD nas politicas de armazebnamento de dados da fundação;                            Determinar a elaboração de medidas de boas práticas e treinamento de funcionários constante e regularmente;                   </t>
  </si>
  <si>
    <t>media</t>
  </si>
  <si>
    <t>ID00054</t>
  </si>
  <si>
    <t>Prodesp - AVA Moodle em ambiente de homologação</t>
  </si>
  <si>
    <t>Os dados de cursistas são filtrados de acordo com a definição de público-alvo estabelecida para o comunicado, exportados do próprio AVA Moodle e recarregados no fórum de disparo, em uma turma específica para este disparo. 
Este procedimento e feito via interface.</t>
  </si>
  <si>
    <t xml:space="preserve">Normalmente, backup e restore de dados de produção. </t>
  </si>
  <si>
    <t>interfaces de backup e restore tanto do AVA Moodle quanto do banco de dados em ambiente de homologação hospedado nos servidores locais na GTE da FCAV.</t>
  </si>
  <si>
    <t>Banco de dados do AVA Moodle, hospedado e gerenciado pela FCAV em servidores locais na GTE da FCAV</t>
  </si>
  <si>
    <t xml:space="preserve">Acesso administrativo via página pública no AVA Moodle, para operações individuais e em lote. 
Não há acesso por parte do usuário, apesar da página ser pública, por se tratar de ambiente de homologação.
 Ambos protegidos por senha.
TI Rede - administração do ambiente. Para cada projeto, tem acesso as equipes de frente e de backoffice. </t>
  </si>
  <si>
    <t>AVA Moodle possui logs de cargas efetuadas, acessos, alterações de registros.</t>
  </si>
  <si>
    <t>Uso de dados "quentes" da produção no ambiente de homologação para execução de testes e validação.</t>
  </si>
  <si>
    <t xml:space="preserve">Exposição de dados pessoais e sensíveis no ambiente de homologação.
</t>
  </si>
  <si>
    <t>1) Deve-se instituir um processo de gestão de mudanças, que garanta quando será executado, quem estará fazendo o quê, em quais sistemas e ativos de rede (servidores entre outros) e qual é o plano de contingência em caso de falha. 
2) O ambiente de homologação deve ser protegido com acesso controlado. 
3) Não é recomendado dar carga dos dados do ambiente produtivo no ambiente de homologação. Se for realmente necessário para alguma validação ou correção, deve-se utilizar uma pequena base com dados embaralhados ou pseudoanonimizados.</t>
  </si>
  <si>
    <t>Procedimento inadequado: utilização do ambiente de homologação como alternativa para backup. Ausência de: a) política de proteção de dados e privacidade, b) processo definido para o Tdp; c) Programa de formação continuada para treinamento; d) encriptação de dados.</t>
  </si>
  <si>
    <t xml:space="preserve">O vazamento  ou uso indevido de dados franqueados. Circulação em diversos setores desnecessariamente.Responsabilidade adm. Junto À ANPD, TAC, Condenação Judicial  Civil. </t>
  </si>
  <si>
    <t xml:space="preserve"> Definir processos específicos para o Tdp;  Instituir Política de proteção de dados e privacidade;                   Determinar a elaboração de regras de boas práticas governança;  Instituir programa de formação continuada para treinamento de funcionários;                   </t>
  </si>
  <si>
    <t>baixa</t>
  </si>
  <si>
    <t>ID00055</t>
  </si>
  <si>
    <t>Prodesp - Inscrição para as sessões de webdúvidas</t>
  </si>
  <si>
    <t>Extrações de dados após o fechamento das inscrições para confecção dos relatórios de atestação mensais</t>
  </si>
  <si>
    <t>Aplicação web para aquisição de dados e registro de participação do usuário</t>
  </si>
  <si>
    <t>Ambiente de produção, hospedado no datacenter da PRODESP e máquinas dos usuários (arquivos baixados). 
Há troca de dados e informações nos computadores, redes e celulares dos gestores.</t>
  </si>
  <si>
    <t xml:space="preserve">Ambiente de produção, hospedado no datacenter da PRODESP  e gerenciado pela FCAV, máquinas dos usuários (arquivos baixados)       </t>
  </si>
  <si>
    <t xml:space="preserve">Acesso administrativo para configuração e relatórios através de interface pública específica. Acesso externo através de SSO com o Moodle, disponível na home do AVA.
TI Rede - administração do ambiente                                  </t>
  </si>
  <si>
    <t>não possui</t>
  </si>
  <si>
    <t>Fornecimento das extrações de dados aos gestores dos times para confecção de relatórios de atestação mensais. Tanto equipes de frente como equipes de backoffice</t>
  </si>
  <si>
    <t>1) Exportação de planilhas contendo dados pessoais para arquivos e armazenamento em drive C:\ local, assim como em pastas de rede da FCAV ou outros dispositivos.
2) Vulnerabilidades tecnológicas presentes no sistema AVA Moodle ou fragilidades referentes ao processo de segregação de acessos lógicos à este sistema.</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</si>
  <si>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da AVA Moodle. A exploração de vulnerabilidades tecnológicas pode ocasionar deste a interrupção parcial do serviço, até o vazamento de dados e informações contendo dados pessoais/sensíveis. </t>
  </si>
  <si>
    <t xml:space="preserve">1 ) Revisão do processo de gestão de acessos ao sistema da Operadora (AVA Moodle)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t>
  </si>
  <si>
    <t>media
(4)</t>
  </si>
  <si>
    <t>Ausência de: a) registro de acesso; b) controle sobre dados existentes na máquina do usuário em ambiente de produção; c) controle sobre o uso dos dados compartilhados; d) política de proteção de dados e privacidade, e) processo definido para o Tdp; f) Programa de formação continuada para treinamento; g) encriptação de dados.</t>
  </si>
  <si>
    <t>Acesso indevido a dados pessoais; vazamento ou compartilhamento indevido, culposo ou doloso, com potencialidade para: a) acarretar responsabilidade administrativa perante a ANPD, b) responsabilidade perante o parceiro, c) reparação de danos ao titular dos dados por decisão judicial, d) TAC junto ao Ministério Público.</t>
  </si>
  <si>
    <t>Definir processos específicos para o Tdp;  Instituir Política de proteção de dados e privacidade;                   Determinar a elaboração de regras de boas práticas governança, instituindo registros - logs para o controle de accesso, em conformidade com a LGPD;  Instituir programa de formação continuada para treinamento de funcionários;  ;                   Determinar seja colhido o consentimento do titular dos dp em todas as hipóteses previstas; criar ferramenta adequada para a exclusão de dados pessoais, mediante requerimento expresso, or finalização da utilidade, ou determinação da ANPD.</t>
  </si>
  <si>
    <t>ID00056</t>
  </si>
  <si>
    <t>Prodesp - Ferramenta para atendimento de chamados ITSM</t>
  </si>
  <si>
    <t xml:space="preserve">Resposta dos chamados abertos via ferramenta, recepção de arquivo de dados/informações de usuários para carga no AVA, geração de relatórios consolidados para utilização nos relatórios de atestação mensais. </t>
  </si>
  <si>
    <t>Aplicação web para registro e tratamento de chamados</t>
  </si>
  <si>
    <t xml:space="preserve">Ambiente de produção, hospedado no datacenter da PRODESP. 
No caso de recepção de arquivos de carga, estes são baixados e trabalhados na máquina do responsável pela carga, no time de desenvolvimento.  </t>
  </si>
  <si>
    <t xml:space="preserve">Ambiente de produção, hospedado no datacenter da PRODESP e gerenciado pela FCAV.  
FCAV processa em rede e em impressos. 
Também faz alguns monitoramentos no sistema            </t>
  </si>
  <si>
    <t>Acesso para consulta e resposta de chamados, com acesso segmentado a pasta de rede específica do projeto. 
Acesso para extrações e demais recursos feitos pelo time de gestão da PRODESP.</t>
  </si>
  <si>
    <t>Relatórios sintéticos são fornecidos para confecção de relatórios mensais de atestação.
Tanto equipes de frente como equipes de backoffice</t>
  </si>
  <si>
    <t>1) Exportação de planilhas contendo dados pessoais para arquivos e armazenamento em drive C:\ local, assim como em pastas de rede da FCAV ou outros dispositivos.
2) Vulnerabilidades tecnológicas presentes no sistema ITSM ou fragilidades referentes ao processo de segregação de acessos lógicos à este sistema.</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</si>
  <si>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da AVA Moodle. A exploração de vulnerabilidades tecnológicas pode ocasionar deste a interrupção parcial do serviço, até o vazamento de dados e informações contendo dados pessoais/sensíveis. 
</t>
  </si>
  <si>
    <t xml:space="preserve">Risco de:  compartilhamento - culposo ou doloso e vazamento e ou uso indevido de dados franqueados, com potencialidade para: a) acarretar responsabilidade administrativa perante a ANPD, b) responsabilidade perante o parceiro, c) reparação de danos ao titular dos dados por decisão judicial, d) TAC junto ao Ministério Público.  </t>
  </si>
  <si>
    <t xml:space="preserve"> Definir processos específicos para o Tdp. Instituir registros - logs para o controle de accesso, em conformidade com a LGPD. Treinamento de funcionários constante e regular;   Revisão periódica das medidas de segurança e da mitigação dos riscos de vazamento de dados, além das políticas e providências gerais.</t>
  </si>
  <si>
    <t>ID00057</t>
  </si>
  <si>
    <t>Prodesp - Consulta sintética e analitica de situação de cursistas nos cursos.</t>
  </si>
  <si>
    <t>Consulta via interface web, exportação de dados sintéticos e analíticos dos cursistas informando a situação do curso, nome, cpf, secretaria, lotação.</t>
  </si>
  <si>
    <t>Gestores das secretarias que desejam saber a situação dos cursistas de suas lotações previamente carregados no AVA.</t>
  </si>
  <si>
    <t xml:space="preserve">Consultas em tela, ambiente de produção hospedado no datacenter da PRODESP. 
As extrações após geradas e baixadas pela aplicação, são trabalhadas na máquina do usuário. </t>
  </si>
  <si>
    <t>Ambiente de produção, hospedado no datacenter da PRODESP  e gerenciado pela FCAV, máquinas dos usuários (arquivos baixados).</t>
  </si>
  <si>
    <t>Acesso restrito ao grupo de usuários autorizado a executar a consulta, com escopo de visualização restrito de acordo com a secretaria do usuário. 
Usuários administrativos podem acessar todo o conjunto de dados. 
TI Rede - administração do ambiente</t>
  </si>
  <si>
    <t>Gestores das secretarias</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</si>
  <si>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da AVA Moodle. A exploração de vulnerabilidades tecnológicas pode ocasionar deste a interrupção parcial do serviço, até o vazamento de dados e informações contendo dados pessoais/sensíveis. 
3) O risco é referente à quem tem acesso à base do AVA Moodle e dessa forma, por algum motivo pessoal ou externo, vazar informações. 
</t>
  </si>
  <si>
    <t>1 ) Revisão do processo de gestão de acessos ao sistema da Operadora (AVA Moodle)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t>
  </si>
  <si>
    <t>media 
(4)</t>
  </si>
  <si>
    <t xml:space="preserve">Risco de compartilhamento - culposo ou doloso, vazamento e ou uso indevido de dados franqueados com potencialidade para: a) acarretar responsabilidade administrativa perante a ANPD, b) responsabilidade perante o parceiro, c) reparação de danos ao titular dos dados por decisão judicial, d) TAC junto ao Ministério Público.  </t>
  </si>
  <si>
    <t xml:space="preserve">Garantir acesso  aos relatórios sintéticos e analíticos, pelos gestores, mediante login e senha intransferíveis. </t>
  </si>
  <si>
    <r>
      <rPr>
        <b/>
        <sz val="12"/>
        <color theme="1"/>
        <rFont val="Arial"/>
        <family val="2"/>
        <charset val="1"/>
      </rPr>
      <t xml:space="preserve">muito </t>
    </r>
    <r>
      <rPr>
        <sz val="12"/>
        <color theme="1"/>
        <rFont val="Arial"/>
        <family val="2"/>
        <charset val="1"/>
      </rPr>
      <t>alto</t>
    </r>
  </si>
  <si>
    <t>ID00058</t>
  </si>
  <si>
    <r>
      <rPr>
        <sz val="12"/>
        <color theme="1"/>
        <rFont val="Arial"/>
        <family val="2"/>
        <charset val="1"/>
      </rPr>
      <t xml:space="preserve">GTE Sistemas  </t>
    </r>
    <r>
      <rPr>
        <sz val="12"/>
        <color rgb="FFFF0000"/>
        <rFont val="Arial"/>
        <family val="2"/>
        <charset val="1"/>
      </rPr>
      <t>===&gt; MINHA SUGESTÂO É ELIMINAR ESTA LINHA !!!!! (duplicada com a 58 e caso seja possível eliminar, na linha 58 coluna C só precisa inserir ..." consulta individual de cursistas nos cursos")</t>
    </r>
  </si>
  <si>
    <t>Prodesp - Consulta individual de cursistas nos cursos.</t>
  </si>
  <si>
    <t>consulta via interface informando a situação no curso, nome, cpf, secretaria, lotacao.</t>
  </si>
  <si>
    <t xml:space="preserve">Dados previamente carregados no AVA. </t>
  </si>
  <si>
    <t>ambiente de produção, hospedado no datacenter da PRODESP.</t>
  </si>
  <si>
    <t>Ambiente de produção, hospedado no datacenter da PRODESP e gerenciado pela FCAV</t>
  </si>
  <si>
    <t>Acesso restrito ao grupo de usuários autorizado a executar a consulta, com escopo de visualizacao restrito de acordo com a secretaria do usuário. usuários administrativos podem acessar todo o conjunto de dados. 
TI Rede - administração do ambiente</t>
  </si>
  <si>
    <t>Vulnerabilidades tecnológicas presentes no sistema AVA Moodle ou fragilidades referentes ao processo de segregação de acessos lógicos à este sistema.</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</si>
  <si>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Armazenamento de dados em drive local.
</t>
  </si>
  <si>
    <t xml:space="preserve">1 ) Revisão do processo de gestão de acessos ao sistema da Operadora e à pasta de rede interna, considerando  segregação dos perfis e alçada, validar o bloqueio dos ex-funcionários.
</t>
  </si>
  <si>
    <t xml:space="preserve">Ausência de: a)  registro de acesso; b) política de proteção de dados e privacidade, c) processo definido para o Tdp; d) Programa de formação continuada para treinamento; e) encriptação de dados. </t>
  </si>
  <si>
    <t xml:space="preserve">Risco de compartilhamento - culposo ou doloso, vazamento e ou uso indevido de dados pessoais, com potencialidade para: 
a) acarretar responsabilidade administrativa perante a ANPD, 
b) responsabilidade perante o parceiro, 
c) reparação de danos ao titular dos dados por decisão judicial, 
d) TAC junto ao Ministério Público.  </t>
  </si>
  <si>
    <t>Revisão periódica das medidas de segurança e da mitigação dos riscos de vazamento de dados.</t>
  </si>
  <si>
    <t>ID00059</t>
  </si>
  <si>
    <t>Prodesp - Midiateca</t>
  </si>
  <si>
    <t xml:space="preserve">após gravação e edicao, o Conteúdo e disponibilizado via interface administrativa da midiateca, com acesso restrito. </t>
  </si>
  <si>
    <t>Imagem, voz e nome.</t>
  </si>
  <si>
    <t xml:space="preserve">Conteúdo de vídeo com pessoas. 
Gravação das webdúvidas e conteúdos específicamente produzidos para consumo rápido que não entram no programa das capacitações </t>
  </si>
  <si>
    <t>ambiente de produção, hospedado no datacenter da PRODESP.  Há troca de dados e informações nos computadores, redes e celulares dos gestores</t>
  </si>
  <si>
    <t>Acesso livre para consulta dos registros da midiateca, através do portal do AVA. Acesso administrativo para upload e configuracoes, feito através de usuário e senha do AVA.
TI Rede - administração do ambiente</t>
  </si>
  <si>
    <t>modulo compartilhado sem necessidade de login, na home do AVA</t>
  </si>
  <si>
    <t xml:space="preserve">O titular dos dados solicitar, a qualquer momento, que seja retiradas as imagens que foram cedidas em um momento específico. </t>
  </si>
  <si>
    <t>Antes mesmo de iniciar as gravações, ou para aquelas já existentes, recomendo que obtenha um Termo de Uso de Imagem, com o objetivo bem detalhado, inclusive com o período de uso pela Fundação Vanzolini, assim como, informando qual é o tratamento a ser realizado posteriormente, caso essa pessoa saia da instituição.</t>
  </si>
  <si>
    <t>alto (3)</t>
  </si>
  <si>
    <t>muito alto (9)</t>
  </si>
  <si>
    <t>Ausência de: a) registro de acesso; b) controle sobre o uso dos dados compartilhados; c) política de proteção de dados e privacidade, d) processo definido para o Tdp; e) Programa de formação continuada para treinamento; f) encriptação de dados.</t>
  </si>
  <si>
    <t xml:space="preserve">Risco de compartilhamento - culposo ou doloso, vazamento e ou uso indevido de dados pessoais, com potencialidade para: a) acarretar responsabilidade administrativa perante a ANPD, b) responsabilidade perante o parceiro, c) reparação de danos ao titular dos dados por decisão judicial, d) TAC junto ao Ministério Público.  </t>
  </si>
  <si>
    <t xml:space="preserve"> Definir processos específicos para o Tdp e para TdpSensíveis;                           Determinar a inclusão da Política de LGPD políticas da empresa; no programa de compliance específicamento para corpo, rosto, voz do cedente,                                        Aplicar uso de login e senhas com termo de uso pessoal e intransferível.                   Determinar seja colhido o consentimento do titular dos dp em todas as hipóteses previstas bem como que a exclusão do banco de dados local se dará mediante requerimento expresso.</t>
  </si>
  <si>
    <t>ID00060</t>
  </si>
  <si>
    <t xml:space="preserve">Prodesp - Conteúdo do AVA para os cursos referentes ao SP Sem Papel - Demandas, Documentos digitais e TTD-Fim nos ambientes de produção e homologação </t>
  </si>
  <si>
    <t>após disponibilizacao dos storyboards e materiais produzidos e gravados, o Conteúdo e disponibilizado no AVA  via interface administrativa, com acesso restrito. É possível alguma comunicação via email, whatsapp ou telefone. Pode ocorrer correção.</t>
  </si>
  <si>
    <t xml:space="preserve">Conteúdo de imagem e vídeo com pessoas. 
Conteúdo produzido por DI, gravado e editado nos estúdios da FCAV (em sua maioria) </t>
  </si>
  <si>
    <t>Ambiente de produção, hospedado no datacenter da PRODESP e ambiente de homologação, hospedado em servidores locais na GTE. Há troca de dados e informações nos computadores, redes e celulares dos gestores</t>
  </si>
  <si>
    <t>Ambiente de produção, hospedado no datacenter da PRODESP e gerenciado pela FCAV, ambiente de homologação,  hospedado em servidores locais na GTE</t>
  </si>
  <si>
    <t>Acesso para cursistas cadastrados, enturmados e ativos mediante usuário e senha específico. Acesso pelo desenvolvedor através de interface administrativa para desenvolvimento mediante usuário e senha específico. 
TI Rede - administração do ambiente</t>
  </si>
  <si>
    <t xml:space="preserve">subida de Conteúdo possui rastreabilidade através do GIT. Os acessos ao Conteúdo pelos cursistas possui log através do Moodle. </t>
  </si>
  <si>
    <t>disponível para os cursistas inscritos e matriculados no AVA. Compartilhado, portanto, com o Poder público, nas respectivas Secretarias contratantes</t>
  </si>
  <si>
    <t xml:space="preserve">Conteúdo de imagem e vídeo de pessoas são dados pessoais sensíveis. Ausência de: a) política de proteção de dados e privacidade, b) processo definido para o Tdp; c) Programa de formação continuada para treinamento; d) encriptação de dados. *Ambiente de homologação não deveria trabalhar com dados pessoais. </t>
  </si>
  <si>
    <t>Além dos riscos gerais, falha no sistema de armazenamento dos dados podem causar danos passiveis de indenizações civis por uso indevido de dados pessoais. No caso, o risco é maior por envolver imagem e voz, publicização dos danos, responsabilidade adm perante a ANPD e TAC junto ao Ministério Público.</t>
  </si>
  <si>
    <t>Definir processos específicos para o Tdp e para TdpSensíveis;                           Determinar a inclusão da Política de LGPD nas políticas da empresa e no programa de compliance, com referencia expressa ao TdpSensíveis.                                        Aplicar uso de login e senhas com termo de uso pessoal e intransferível.                   Determinar seja colhido o consentimento do titular dos dp em todas as hipóteses previstas, bem como desenvolvida ferramenta para a exclusão dos dados pessoais, mediante requerimento expresso, por determinação da ANPS ou cumprimento da finalidade..</t>
  </si>
  <si>
    <t>ID00061</t>
  </si>
  <si>
    <t>Prodesp - Disparo de emails para inscrição nas webduvidas.</t>
  </si>
  <si>
    <t>Os dados de cursistas são filtrados de acordo com a definição de público-alvo estabelecida para o comunicado, exportados do próprio AVA e recarregados no fórum de disparo, em uma turma específica. 
Este procedimento e feito via interface administrativa, com acesso restrito.</t>
  </si>
  <si>
    <t xml:space="preserve">Dados carregados no AVA Moodle em ambiente de produção. </t>
  </si>
  <si>
    <t>Ambiente de produção, hospedado no datacenter da PRODESP.</t>
  </si>
  <si>
    <t>Acesso administrativo para disparo dos emails mediante usuário e senha específico, com acesso aos foruns de disparo.
TI Rede - administração do ambiente.</t>
  </si>
  <si>
    <t>O AVA Moodle possui um log de postagens de forum, que resulta em log de disparo de email.</t>
  </si>
  <si>
    <t xml:space="preserve">nenhum compartilhamento. </t>
  </si>
  <si>
    <t>Mesmo que a plataforma Web Duvidas seja algo intrínseco ao negócio, o titular pode revogar o acesso a ele a qualquer momento.</t>
  </si>
  <si>
    <t>O acesso ao web duvidas deve ser informado desde o momento do contrato e no momento da obtenção do consentimento deste aluno, quando ele soube que poderia ter acesso à  abertura de chamados, gravação de vídeos, etc. Caso o titular / aluno venha a revogar esta opção, todos os dados devem ser excluídos.</t>
  </si>
  <si>
    <t xml:space="preserve">Ausência de: a) política de proteção de dados e privacidade, b) processo definido para o Tdp; c) Programa de formação continuada para treinamento; d) encriptação de dados. </t>
  </si>
  <si>
    <t>meio</t>
  </si>
  <si>
    <t>ID00062</t>
  </si>
  <si>
    <t>Rede Saber - Consulta Servidores - CGRH</t>
  </si>
  <si>
    <t>Consulta de situação do servidor por CPF</t>
  </si>
  <si>
    <t xml:space="preserve">Nome, Email, CPF, RG, Dados pessoais do LDAP. </t>
  </si>
  <si>
    <t xml:space="preserve">Sistema SED  da SEDUC - Carga de dados mensal. </t>
  </si>
  <si>
    <t xml:space="preserve">Servidores do cliente. </t>
  </si>
  <si>
    <t>Em nuvem AWS - contrato do cliente.</t>
  </si>
  <si>
    <t xml:space="preserve">Operadora (colaboradores da contratada EFAPE, com permissão de acesso). 
Equipes de frente da GTE </t>
  </si>
  <si>
    <t>Consulta autenticada por login</t>
  </si>
  <si>
    <t xml:space="preserve"> Aparente excesso de dados armazenados. </t>
  </si>
  <si>
    <t xml:space="preserve">Os riscos que podem existir neste cenário pode ser:
a) Inexistência de contrato ou desatualizado em relação à privacidade dos dados, ou Operador não estar em processo de adequação à LGPD.
b) ausência de uma avaliação Due Diligence em relação à possíveis riscos existentes entre as partes
</t>
  </si>
  <si>
    <t xml:space="preserve">
1) Informar ao solicitante que a FCAV está em processo de adequação à LGPD, e que precisa saber formalmente, em que momento este operador está em relação à Lei, uma vez que a responsabilidade é solidária.
2) Cabe a  FCAV desenvolver um processo de qualificação de fornecedores, assim como, atualizar toda a base de contratos vigente, em consonância à privacidade dos dados.</t>
  </si>
  <si>
    <t xml:space="preserve"> Aparente excesso de dados armazenados. Ausência de: a) política de proteção de dados e privacidade, b) processo definido para o Tdp; c) Programa de formação continuada para treinamento; d) encriptação de dados. </t>
  </si>
  <si>
    <t>Revisão periódica das medidas de segurança e da mitigação dos riscos de vazamento de dados. Adotar prática de coleta mínima de dados, com compartilhamento restrito. Além das recomendações gerais.</t>
  </si>
  <si>
    <t>ID00063</t>
  </si>
  <si>
    <t>Rede Saber - Base de servidores - CGRH (5 aquivos):
Base Interrupção; Base PEI; Base CM Coordenadores; Base CM Docente; Base Tutores Geral SEE</t>
  </si>
  <si>
    <t>extração de relatórios em excel</t>
  </si>
  <si>
    <t xml:space="preserve">Nome, Email, CPF, RG,  Dados pessoais do LDAP, data nascimento, endereço completo, sexo, telefone, descrição de cargo/função, polo, CPF, RG e código da coordenadoria OC. </t>
  </si>
  <si>
    <t xml:space="preserve">Sistema SED da SEDUC - Bases mensais - disponibilizadas no Diretório FTP </t>
  </si>
  <si>
    <t xml:space="preserve">Estação de trabalho - Rede local. Pode ser por email ou impresso </t>
  </si>
  <si>
    <t>Sistema SED, rede local e e-mail</t>
  </si>
  <si>
    <t>Operadora (colaboradores da contratada FCAV, com permissão de acesso)</t>
  </si>
  <si>
    <t>Em rede</t>
  </si>
  <si>
    <t>Nuvem. Arquivos tratados são disponibilizados no GTE-Drive. 
Rede da EFAPE;
Compartilhamento por extração; Departamentos internos do Cliente;
Cruzamento de dados - atualização de alocação de servidores cursistas</t>
  </si>
  <si>
    <t>1) Exportação de planilhas contendo dados pessoais para arquivos e armazenamento em drive C:\ local, assim como em pastas de rede da FCAV ou outros dispositivos.
2) Vulnerabilidades tecnológicas presentes no sistema SED da SEDUC ou fragilidades referentes ao processo de segregação de acessos lógicos à este sistema.
3) Aparente excesso de dados armazenados.</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</si>
  <si>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SED da SEDUC. A exploração de vulnerabilidades tecnológicas pode ocasionar deste a interrupção parcial do serviço, até o vazamento de dados e informações contendo dados pessoais/sensíveis. 
</t>
  </si>
  <si>
    <t xml:space="preserve">1 ) Revisão do processo de gestão de acessos ao sistema da Operadora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t>
  </si>
  <si>
    <t>ID00064</t>
  </si>
  <si>
    <t>Rede Saber - LDAP</t>
  </si>
  <si>
    <t xml:space="preserve">Cadastro único de autenticação do usuário nas demais aplicações do cliente -  edição/inclusão/exclusão/gera senha pela interface. </t>
  </si>
  <si>
    <t>Nome, Email, CPF, RG,  Dados pessoais do LDAP data nascimento - endereço completo - sexo e telefone.</t>
  </si>
  <si>
    <t xml:space="preserve">Sistema de Autenticação do usuário. </t>
  </si>
  <si>
    <t>Servidores do cliente.</t>
  </si>
  <si>
    <t xml:space="preserve">Em nuvem AWS - contrato do cliente            </t>
  </si>
  <si>
    <t xml:space="preserve">Operadora (colaboradores da contratada, com permissão de acesso) . Equipes de frente da GTE </t>
  </si>
  <si>
    <t>Consulta autenticada por login
Possui log</t>
  </si>
  <si>
    <t xml:space="preserve">Compartilhado com a Equipe de Atendimento e UGP, apenas consulta. 
</t>
  </si>
  <si>
    <t xml:space="preserve"> Aparente excesso de dados armazenados</t>
  </si>
  <si>
    <t>1 ) Acesso indevido, devido a ausência de um processo de revisão anual contendo acessos indevidos (de ex colaboradores por exemplo) ou excesso de permissões (devido as heranças adquiridas ao longo do tempo) vindo a  comprometer o sigilo e a privacidade aos dados do sistema.
2) A quantidade de dados coletados deve ser revisado, O que nao for essencialmente necessário deve ser eliminado e não ser mais coletado.</t>
  </si>
  <si>
    <t>Revisão do processo de gestão de acessos aos sistemas e à pasta de rede interna, considerando  segregação dos perfis e alçada, validar o bloqueio dos ex-funcionários.</t>
  </si>
  <si>
    <t>médio
(4)</t>
  </si>
  <si>
    <t xml:space="preserve">Adoção de pratica de coleta mínima de dados. Treinamento permanente e continuado com  revisão periódica de medidas de prevenção e segurança, além das demais recomendações gerais. </t>
  </si>
  <si>
    <t>ID00065</t>
  </si>
  <si>
    <t>Rede Saber - Inscrição de Participantes</t>
  </si>
  <si>
    <t>Importação da base de servidores compreendidos no público alvo de participantes da ação formativa.
Liberação da ficha para os participantes da ação</t>
  </si>
  <si>
    <t>Nome, Email, CPF e RG.</t>
  </si>
  <si>
    <t>Sistema de inscrição de participantes - bases de servidores.
Planilha excel preparada com o público alvo da ação formativa conforme reunião de mapeamento</t>
  </si>
  <si>
    <t>Servidores do cliente.  Há troca de dados e informações nos computadores, redes e celulares dos gestores</t>
  </si>
  <si>
    <t>URL com acesso restrito ao usuário inserido na base de participantes público alvo da formação. 
Operadora (colaboradores da contratada, com permissão de acesso)
Administradores da plataforma</t>
  </si>
  <si>
    <t>Autenticada por login</t>
  </si>
  <si>
    <t xml:space="preserve">Relatórios de participantes inscritos.
Extração de inscritos para monitoramento e gestão da ação de formação; </t>
  </si>
  <si>
    <t xml:space="preserve">1) Exportação de planilhas contendo dados pessoais para arquivos e armazenamento em drive C:\ local, assim como em pastas de rede da FCAV ou outros dispositivos.
2) Vulnerabilidades tecnológicas presentes no sistema Rede Saber ou fragilidades referentes ao processo de segregação de acessos lógicos à este sistema.
</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</si>
  <si>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Rede Saber. A exploração de vulnerabilidades tecnológicas pode ocasionar deste a interrupção parcial do serviço, até o vazamento de dados e informações contendo dados pessoais/sensíveis. 
</t>
  </si>
  <si>
    <t xml:space="preserve">1 ) Revisão do processo de gestão de acessos ao sistema da Operadora (Rede Saber)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t>
  </si>
  <si>
    <t>Adoção de pratica de coleta mínima de dados.           Definir processos específicos para o Tdp;                           Determinar a inclusão da Política de LGPD nas políticas da empresa e no programa de compliance.                                        Aplicar uso de login e senhas com termo de uso pessoal e intransferível.                   Determinar seja colhido o consentimento do titular dos dp em todas as hipóteses previstas, bem como  seja desenvolvida ferramenta para a exclusão dos dados pessoais, por requerimento, determinação da ANPD ou por cumprimento da finalidade.</t>
  </si>
  <si>
    <t>ID00066</t>
  </si>
  <si>
    <t>Rede Saber - AVA</t>
  </si>
  <si>
    <t xml:space="preserve">
Importação de dados de participantes inscritos por meio da Ficha de Inscrição
Os dados de inscritos são carregados no Cadastro de Pessoa e e associado ao curso no AVA. </t>
  </si>
  <si>
    <t>Nome, Email, CPF, RG, login e senha e dados do LDAP(login e senha do usuário).</t>
  </si>
  <si>
    <t>Recebimento de planilha com dados de inscritos para enturmação no AVA</t>
  </si>
  <si>
    <t>URL com acesso restrito ao usuário com o perfil cursista, administradores da plataforma (existem dois AVAs - SEDUC e Municípios). Equipes de frente da GTE acessam</t>
  </si>
  <si>
    <t xml:space="preserve">Relatório de Cursitas;
Relatório Analítico de Atividadess;
Aprovação;
Certificação;
A maioria gera download em planilha 
Departamentos da EFAPE, Operadora </t>
  </si>
  <si>
    <t xml:space="preserve">1) Exportação de planilhas contendo dados pessoais para arquivos e armazenamento em drive C:\ local, assim como em pastas de rede da FCAV ou outros dispositivos.
2) Vulnerabilidades tecnológicas presentes no sistema AVA ou fragilidades referentes ao processo de segregação de acessos lógicos à este sistema.
</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</si>
  <si>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AVA. A exploração de vulnerabilidades tecnológicas pode ocasionar deste a interrupção parcial do serviço, até o vazamento de dados e informações contendo dados pessoais/sensíveis. 
</t>
  </si>
  <si>
    <t xml:space="preserve">1 ) Revisão do processo de gestão de acessos ao sistema da Operadora (AVA)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t>
  </si>
  <si>
    <t>ID00067</t>
  </si>
  <si>
    <t>Rede Saber - Cruzamento de dados e processamento de Ranking e Sumário por Diretoria de Ensino / Escola- Inova</t>
  </si>
  <si>
    <t xml:space="preserve">Processamento para geração de visão sintética, analítica, ranking geral e por ação formativa sobre a realização da ação pelo participante inscrito. </t>
  </si>
  <si>
    <t>Nome, CPF e RG.</t>
  </si>
  <si>
    <t>Extração de dados da base de servidores + Extração de dados do cursista AVA - Relatório de Certificação (AVA)</t>
  </si>
  <si>
    <t xml:space="preserve">Extrações de dados fornecidas pelo Cliente
</t>
  </si>
  <si>
    <t xml:space="preserve">SIM. Login drive de transferência de dados - cedido pela SEDUC. </t>
  </si>
  <si>
    <t>Somente com a EFAPE</t>
  </si>
  <si>
    <t>ID00068</t>
  </si>
  <si>
    <r>
      <rPr>
        <sz val="12"/>
        <color theme="1"/>
        <rFont val="Arial"/>
        <family val="2"/>
        <charset val="1"/>
      </rPr>
      <t>GTE Sistemas   =</t>
    </r>
    <r>
      <rPr>
        <sz val="12"/>
        <color rgb="FFFF0000"/>
        <rFont val="Arial"/>
        <family val="2"/>
        <charset val="1"/>
      </rPr>
      <t>=&gt; recomendo eliminar... Esta duplicado com a linha 68</t>
    </r>
  </si>
  <si>
    <t>Rede Saber - Cruzamento de dados e processamento de Ranking e Sumário por Diretoria de Ensino / Escola - Pautas Formativas</t>
  </si>
  <si>
    <t>Extração de dados da base de servidores + Extração de dados do cursista  AVA - Relatório de Certificação (AVA)</t>
  </si>
  <si>
    <t>Sim, no sistema</t>
  </si>
  <si>
    <t>Embora o acesso seja mediante uso de login, há a possibilidade do vazamento de dados e insegurança no armazenamento, com potencialidade para condenações a indenização por danos pelo uso indevido, obrigação de publicizar, outras sanções no ambito da ANPD e TAC junto ao Ministério Público.</t>
  </si>
  <si>
    <t xml:space="preserve">           Definir processos específicos para o Tdp;                           Determinar a inclusão da Política de LGPD nas políticas da empresa e no programa de compliance.                                        Aplicar uso de login e senhas com termo de uso pessoal e intransferível.                   Determinar seja colhido o consentimento do titular dos dp em todas as hipóteses previstas, bem como  seja desenvolvida ferramenta para a exclusão dos dados pessoais, por requerimento, determinação da ANPD ou por cumprimento da finalidade.</t>
  </si>
  <si>
    <t>ID00069</t>
  </si>
  <si>
    <t>Rede Saber - Histórico de Participações</t>
  </si>
  <si>
    <t>Importação de dados  cursistas
Notificação ao cursista quando o histórico está liberado.</t>
  </si>
  <si>
    <t>AVA - Relatório de Certificação - Exportação</t>
  </si>
  <si>
    <t>URL com acesso restrito ao usuário com o perfil cursista, administradores da plataforma. Equipes de frente da GTE acessam</t>
  </si>
  <si>
    <t xml:space="preserve">Não Possui. </t>
  </si>
  <si>
    <t xml:space="preserve">Ausência de: a) política de proteção de dados e privacidade, b) processo definido para o Tdp; c) Programa de formação continuada para treinamento; d) encriptação de dados. Não se sabe se há, ou não, consentimento explícito. </t>
  </si>
  <si>
    <t>Adoção de medidas para garantir maior proteção dos dados pessoais no sistema de registro de presença. Além das proposições anteriores de treinamento permanente da equipe de acordo com a LGPD e adoção de prática de coleta mínima de dados e outras.</t>
  </si>
  <si>
    <t>ID00070</t>
  </si>
  <si>
    <t>Rede Saber - Gestão de Pesquisa - Avaliação do curso</t>
  </si>
  <si>
    <t xml:space="preserve">Disponibilização de pesquisa de avaliação do curso.
Extração e envio para a equipe pedagógica - cliente.
Importação de dados cursistas
Notificação ao cursista quando a pesquisa é liberada. </t>
  </si>
  <si>
    <t xml:space="preserve">Nome, CPF, RG e e-mail </t>
  </si>
  <si>
    <t>Ficha de Inscrição - Exportação de Cursistas
ou
AVA - Relatório de Cursistas</t>
  </si>
  <si>
    <t>URL com acesso restrito ao usuário participante da ação, administradores da plataforma</t>
  </si>
  <si>
    <t>Sim. pelo log</t>
  </si>
  <si>
    <t>Equipe pedagógica - cliente.</t>
  </si>
  <si>
    <t xml:space="preserve">1) Exportação de planilhas contendo dados pessoais para arquivos e armazenamento em drive C:\ local, assim como em pastas de rede da FCAV ou outros dispositivos.
2) Vulnerabilidades tecnológicas presentes no sistema Rede Saber ou fragilidades referentes ao processo de segregação de acessos lógicos à este sistema.
3) Compartilhamento sem previsão de responsabilidade no contrato.
</t>
  </si>
  <si>
    <t>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Rede Saber. A exploração de vulnerabilidades tecnológicas pode ocasionar deste a interrupção parcial do serviço, até o vazamento de dados e informações contendo dados pessoais/sensíveis. 
3) Titular dos dados questionar o envio da pesquisa.</t>
  </si>
  <si>
    <t>1 ) Revisão do processo de gestão de acessos ao sistema da Operadora (Rede Saber)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3) Este tipo de ação junto ao cursista deve estar contemplada em seu contrato junto a institução, para que ele saiba que já deu o seu consentimento para receber tal abordagem e caso queira, declinar, a qualquer momento, esteja com seus direitos cobertos.</t>
  </si>
  <si>
    <t>Adoção de medidas para garantir maior proteção dos dados pessoais. Além das proposições anteriores de treinamento permanente da equipe de acordo com a LGPD e adoção de prática de coleta mínima de dados e outras.</t>
  </si>
  <si>
    <t>ID00071</t>
  </si>
  <si>
    <r>
      <rPr>
        <sz val="12"/>
        <color theme="1"/>
        <rFont val="Arial"/>
        <family val="2"/>
        <charset val="1"/>
      </rPr>
      <t xml:space="preserve">GTE Sistemas </t>
    </r>
    <r>
      <rPr>
        <sz val="12"/>
        <color rgb="FFFF0000"/>
        <rFont val="Arial"/>
        <family val="2"/>
        <charset val="1"/>
      </rPr>
      <t>==&gt; recomendo excluir esta linha e manter a linha 71 e incluir na linha 71 coluna D "Base servidores - público alvo definido pela SEDUC"</t>
    </r>
  </si>
  <si>
    <t>Rede Saber - Gestão de Pesquisa - outras demandas</t>
  </si>
  <si>
    <t xml:space="preserve">Disponibilização de pesquisa de avaliação do curso.
Extração e envio para a equipe pedagógica - cliente.
Importação de dados cursistas
Notificação ao cursista quando a pesquisa é liberada. </t>
  </si>
  <si>
    <t>Base servidores - público alvo definido pela SEDUC</t>
  </si>
  <si>
    <t xml:space="preserve">1) Exportação de planilhas contendo dados pessoais para arquivos e armazenamento em drive C:\ local, assim como em pastas de rede da FCAV ou outros dispositivos.
2) Vulnerabilidades tecnológicas presentes no sistema Rede Saber ou fragilidades referentes ao processo de segregação de acessos lógicos à este sistema.
3) Compartilhamento sem previsão de responsabilidade no contrato.
</t>
  </si>
  <si>
    <t>ID00072</t>
  </si>
  <si>
    <t xml:space="preserve">Rede Saber - Registro de Presença - Formulário de auto presença. </t>
  </si>
  <si>
    <t xml:space="preserve">Exportação da Ficha de Inscrição e carga de cursistas em atividades presenciais. A aplicação é parametrizada para receber o login do participante no perído de tempo pré-estabelecido e somente no local do evento presencial. </t>
  </si>
  <si>
    <t>Nome, CPF, RG, e-mail e dados do LDAP (login e senha do usuário).</t>
  </si>
  <si>
    <t>Planilha de cursistas inscritos na ação de formação (AVA ou Ficha de Inscrição).</t>
  </si>
  <si>
    <t xml:space="preserve">URL com acesso restrito ao usuário administrativo com permissão, administradores da plataforma. 
URL de acesso do cursista que fará o registro da sua presença pelo login </t>
  </si>
  <si>
    <t>Autenticação por login + log por relatório.</t>
  </si>
  <si>
    <t xml:space="preserve">Relatórios com recuso de exportação - UGP
Atendimento
EFAPE. </t>
  </si>
  <si>
    <t xml:space="preserve">Exposição/exploração de dados pessoais de PF e/ou PJ  para uso não autorizado.
Extração de dados e construção de relatórios contendo dados pessoais. </t>
  </si>
  <si>
    <t>Exploração de vulnerabilidades tecnológicas, no site do Operador, com a instação de softwares maliciosos (hansoware) e acesso indevido ao Banco de dados, gerando incidentes que vão desde a indisponibilidade do serviço, ao vazamento de dados pessoais/sensíveis.</t>
  </si>
  <si>
    <t>Recomendamos que seja executada um scan de  vulnerabilidades visando identificar possíveis riscos de segurança no portal, assim como um plano de ação para mitigação dos riscos.</t>
  </si>
  <si>
    <t>médio 
(4)</t>
  </si>
  <si>
    <t>Ausência de: a) política de proteção de dados e privacidade, b) processo definido para o Tdp; c) Programa de formação continuada para treinamento; d) encriptação de dados. Não se sabe se há, ou não, consentimento explícito.  Ausência de processo de Tdp em documento físico.</t>
  </si>
  <si>
    <t xml:space="preserve">Exposição dos dados rg, nome, cpf e email por falha no proceso de proteção dos dados.  Possibilidade de extravio ou uso indevido de dados contidos na lista de presença se for físico.     Risco de compartilhamento - culposo ou doloso, vazamento e ou uso indevido de dados pessoais, com potencialidade para: a) acarretar responsabilidade administrativa perante a ANPD, b) responsabilidade perante o parceiro, c) reparação de danos ao titular dos dados por decisão judicial, d) TAC junto ao Ministério Público.  </t>
  </si>
  <si>
    <t>Adoção de medidas para garantir maior proteção dos dados pessoais no sistema de registros de presença. Além das proposições anteriores de treinamento permanente da equipe de acordo com a LGPD e adoção de prática de coleta mínima de dados e outras.</t>
  </si>
  <si>
    <t>ID00073</t>
  </si>
  <si>
    <r>
      <rPr>
        <sz val="12"/>
        <color theme="1"/>
        <rFont val="Arial"/>
        <family val="2"/>
        <charset val="1"/>
      </rPr>
      <t xml:space="preserve">GTE Sistemas </t>
    </r>
    <r>
      <rPr>
        <sz val="12"/>
        <color rgb="FFFF0000"/>
        <rFont val="Arial"/>
        <family val="2"/>
        <charset val="1"/>
      </rPr>
      <t>==&gt; recomendo excluir esta linha e manter a linha 73 ... Está duplicado</t>
    </r>
  </si>
  <si>
    <t>Exportação da Ficha de Inscrição e carga de cursistas em atividades presenciais. A aplicação é parametrizada para receber o input do apontamento por um usuário permissionado, que realizará a atividade de recepção do participante no perído de tempo pré-estabelecido e somente no local do evento presencial.</t>
  </si>
  <si>
    <t xml:space="preserve">URL com acesso restrito ao usuário administrativo com permissão, administradores da plataforma. 
</t>
  </si>
  <si>
    <t xml:space="preserve">Autenticação por login + log por relatório. </t>
  </si>
  <si>
    <t>Exposição/exploração de dados pessoais de PF e/ou PJ  para uso não autorizado.
Extração de dados e construção de relatórios contendo dados pessoais. 
Vulnerabilidades tecnológicas, onde  é possível um atacante obter acesso ao banco de dados e com isso, acesso às informações contendo dados pessoais.</t>
  </si>
  <si>
    <t>ID00074</t>
  </si>
  <si>
    <t xml:space="preserve">Rede Saber - Atendimento a cursistas nos diferentes processos da operação de curso (inscrição, execução do curso, certificação). </t>
  </si>
  <si>
    <t>Acesso aos chamados com identificação do solicitante. Operacionalização da demanda e resposta ao solicitante conforme scripts de atendimento validado com o cliente.</t>
  </si>
  <si>
    <t xml:space="preserve">Nome, CPF, RG e e-mail. </t>
  </si>
  <si>
    <t xml:space="preserve">Sistema Fale Conosco. </t>
  </si>
  <si>
    <t xml:space="preserve">URL com acesso restrito ao usuário administrativo com permissão, administradores da plataforma.
</t>
  </si>
  <si>
    <t xml:space="preserve">Exposição dos dados por falha no proceso de proteção dos dados.  Possibilidade de extravio ou uso indevido de dados contidos na lista de presença se for físico.     Risco de compartilhamento - culposo ou doloso, vazamento e ou uso indevido de dados pessoais, com potencialidade para: a) acarretar responsabilidade administrativa perante a ANPD, b) responsabilidade perante o parceiro, c) reparação de danos ao titular dos dados por decisão judicial, d) TAC junto ao Ministério Público.  </t>
  </si>
  <si>
    <t>ID00075</t>
  </si>
  <si>
    <t>Fundação Paulistana - Portal CATE</t>
  </si>
  <si>
    <t>Enquete para oferta de cursos e para elaboração de relatórios.
Compartilhamento de dados pessoais (CPF) para cliente  (Fundação Paulistana) prestar contas para os órgãos de controle, computar as metas de atendimento e avaliar o perfil do púlbico que está navegando no portal Cate.</t>
  </si>
  <si>
    <t>Nome, email, CPF, RNE e faixa etária.</t>
  </si>
  <si>
    <t xml:space="preserve">Formulário - Página. </t>
  </si>
  <si>
    <t xml:space="preserve">Nuvem AWS </t>
  </si>
  <si>
    <t xml:space="preserve">Administradores
TI Rede - administração do ambiente. </t>
  </si>
  <si>
    <t>Registro de log para cada ação realizada.</t>
  </si>
  <si>
    <t xml:space="preserve">1) Exportação de planilhas contendo dados pessoais para arquivos e armazenamento em drive C:\ local, assim como em pastas de rede da FCAV ou outros dispositivos.
2) Vulnerabilidades tecnológicas presentes no sistema Fundação Paulistana - Portal CATE ou fragilidades referentes ao processo de segregação de acessos lógicos à este sistema.
</t>
  </si>
  <si>
    <t xml:space="preserve">1 ) Acesso indevido, devido a ausência de um processo de revisão anual contendo acessos indevidos (de ex colaboradores por exemplo) ou excesso de permissões (devido as heranças adquiridas ao longo do tempo) vindo a  comprometer o sigilo e a privacidade aos dados do sistema.
2) O risco se faz presente no ambiente Fundação Paulistana - Portal CATE. A exploração de vulnerabilidades tecnológicas pode ocasionar deste a interrupção parcial do serviço, até o vazamento de dados e informações contendo dados pessoais/sensíveis. 
</t>
  </si>
  <si>
    <t xml:space="preserve">1 ) Revisão do processo de gestão de acessos ao sistema da Operadora (Fundação Paulistana - Portal CATE) e à pasta de rede interna, considerando  segregação dos perfis e alçada, validar o bloqueio dos ex-funcionários.
2) Recomendamos executar um teste de vulnerabilidades visando identificar o nível de segurança dos equipamentos, bancos de dados e aplicações que suportam este sistema.
</t>
  </si>
  <si>
    <t xml:space="preserve">Ausência de: a) política de proteção de dados e privacidade, b) processo definido para o Tdp; c) Programa de formação continuada para treinamento; d) encriptação de dados. Não se sabe se há, ou não, consentimento explícito.  </t>
  </si>
  <si>
    <t xml:space="preserve">Adoção de sistema de registro de presença mais seguro. Além das proposições anteriores de treinamento permanente da equipe de acordo com a LGPD e adoção de prática de coleta mínima de dados. </t>
  </si>
  <si>
    <t>Muito alto</t>
  </si>
  <si>
    <t>ID00076</t>
  </si>
  <si>
    <t>Fundação Paulistana -  Portal CATE</t>
  </si>
  <si>
    <t>Coleta de dados para melhorar a experiência de navegação do cliente</t>
  </si>
  <si>
    <t>Login e IP.</t>
  </si>
  <si>
    <t>Cookies no navegador</t>
  </si>
  <si>
    <t xml:space="preserve">Google Analytics.  </t>
  </si>
  <si>
    <t>Administradores.  Equipes de frente da GTE acessam</t>
  </si>
  <si>
    <t>Compartilhamento de dados com cliente (Fundação Paulistana)</t>
  </si>
  <si>
    <t xml:space="preserve">Ausência de notificação da coleta de dados ao titular dos dados
</t>
  </si>
  <si>
    <t xml:space="preserve">A gestão de cookies, reserva o registro do ID dos computadores onde houve a navegação, esta informação, é considerada um dado pessoal.  </t>
  </si>
  <si>
    <t>Conforme recomendado pela LGPD, a empresa deve realizar a gestão dos Cookies através de um desenvolvimento interno ou através de softwares prontos para esta finalidade.</t>
  </si>
  <si>
    <t>Essa linha inteira, em todas as colunas, deve se referir a algum tipo de dado. Não existindo dado pessoal, não tem o que ser feito.</t>
  </si>
  <si>
    <t>ID00077</t>
  </si>
  <si>
    <t>Fundação Paulistana - Portal CATE.</t>
  </si>
  <si>
    <t xml:space="preserve">Não. </t>
  </si>
  <si>
    <t>Imagens.</t>
  </si>
  <si>
    <t xml:space="preserve">Sistema de controle de tarefas - Trello. </t>
  </si>
  <si>
    <t xml:space="preserve">Cursistas. </t>
  </si>
  <si>
    <t xml:space="preserve">
Exposição, uso indevido ou armazenamento inadequado, inclusive contendo dados pessoais (imagens)</t>
  </si>
  <si>
    <t xml:space="preserve">Uso indevido das imagens.
O titular dos dados pode cancelar o consentimento dado anteriormente, a qualquer momento. Como por exemplo, solicitar que sejam retiradas as imagens que foram cedidas em um momento específico. 
</t>
  </si>
  <si>
    <t xml:space="preserve">Antes mesmo de iniciar as gravações, ou para aquelas já existentes, recomendo que obtenha um Termo de Uso de Imagem, com o objetivo bem detalhado, inclusive com o período de uso pela Fundação Vanzolini, e caso ele venha a declinar deste consentimento, qual é o procedimento da FCAV; assim como, informando qual é o tratamento a ser realizado posteriormente, caso essa pessoa saia da instituição. </t>
  </si>
  <si>
    <t>Além da ausência dos processos já mencionados noutros casos, considerar que neste caso há dado pessoal sensível, consistente na imagem. A inexistência de processos e procedimentos adequados ao tratamento de dp traduz maior vulnerabilidade quando o dado é sensível.</t>
  </si>
  <si>
    <t xml:space="preserve">Exposição dos dados pessoais sensíveis por falha ou ausência de proceso adequado ao Tdp.  Possibilidade de extravio ou uso indevido de dados biométricos, que são sensíveis e revelam características da pessoa.      Risco de compartilhamento - culposo ou doloso, vazamento e ou uso indevido de dados pessoais, com potencialidade para: a) acarretar responsabilidade administrativa perante a ANPD, b) responsabilidade perante o parceiro, c) reparação de danos ao titular dos dados por decisão judicial, d) TAC junto ao Ministério Público.  </t>
  </si>
  <si>
    <t>Determinar a inclusão da Política de LGPD nas políticas da empresa; no programa de compliance específicamento para dado biométrico,                                        Aplicar uso de login e senhas com termo de uso pessoal e intransferível.                   Determinar seja colhido o consentimento do titular dos dp em todas as hipóteses previstas, bem como seja utilizada ferramenta paraa exclusão de dados mediante requerimento expresso, determinação da ANPD ou fim da utilidade.</t>
  </si>
  <si>
    <t>ID00078</t>
  </si>
  <si>
    <t>Fundação Paulistana - BOT de atendimento</t>
  </si>
  <si>
    <t xml:space="preserve">Compartilhamento das perguntas, sem identificação do usuário. </t>
  </si>
  <si>
    <t>Email.</t>
  </si>
  <si>
    <t>Portal CATE.</t>
  </si>
  <si>
    <t xml:space="preserve">Administradores. 
</t>
  </si>
  <si>
    <t>Não identificamos vulnerabilidade técnica neste ponto.</t>
  </si>
  <si>
    <t>Não identificamos risco técnico neste ponto.</t>
  </si>
  <si>
    <t>não há</t>
  </si>
  <si>
    <t>baixo</t>
  </si>
  <si>
    <t>ID00079</t>
  </si>
  <si>
    <t>Fundação Paulistana - Machine Learning - Recomendação de conteúdo</t>
  </si>
  <si>
    <t>Processo realizado de forma automática através de Machine Learning - Recomendação de conteúdo</t>
  </si>
  <si>
    <t>Faixa etária.</t>
  </si>
  <si>
    <t>Portal CATE</t>
  </si>
  <si>
    <t xml:space="preserve">Administradores. 
</t>
  </si>
  <si>
    <t>O titular pode acionar a FCAV e notificar que não deseja receber este material ou revogar o seu acesso</t>
  </si>
  <si>
    <t>Obter consentimento do titular para envio deste tipo de informação.</t>
  </si>
  <si>
    <t>ID00080</t>
  </si>
  <si>
    <t>Fundação Paulista  - utilização do sistema AVA - Moodle</t>
  </si>
  <si>
    <t xml:space="preserve">Imput de dados pessoais de cliente para processamento e prestação de contas aos órgãos de controle.
Computar as metas de atendimento.
Avaliação de perfil público que está navegando no portal Cate.
</t>
  </si>
  <si>
    <t>Nome, email, CPF e RNE.</t>
  </si>
  <si>
    <t>Integração SSO</t>
  </si>
  <si>
    <t xml:space="preserve">Administradores e moderadores dos cursos. </t>
  </si>
  <si>
    <t>Com o  cliente  (Fundação Paulistana) .</t>
  </si>
  <si>
    <t xml:space="preserve">
Exposição, uso indevido ou armazenamento inadequado de bases de cadastros para importação sistêmica.</t>
  </si>
  <si>
    <t>Caso esse compartilhamento seja estatístico, não há risco. Caso seja nominal, de forma a identificar os cursistas, deve-se avaliar melhor quais são as medidas de segurança aplicáveis neste momento.</t>
  </si>
  <si>
    <t>Caso o compartilhamento seja nominal, deve-se obter uma justificativa legal para este tratamento. Se for possível os dados pessoais devem ser pseudoniminizados de tal forma a não ser possível referenciar a um único indivíduo.</t>
  </si>
  <si>
    <t>ID00081</t>
  </si>
  <si>
    <t xml:space="preserve">Compartilhamento de dados com cliente (Fundação Paulistana) </t>
  </si>
  <si>
    <t>ID dos computadores e login dos usuários.</t>
  </si>
  <si>
    <t>Google Analytics</t>
  </si>
  <si>
    <t>Administradores</t>
  </si>
  <si>
    <t>ID00082</t>
  </si>
  <si>
    <t xml:space="preserve"> utilização do sistema AVA - Moodle</t>
  </si>
  <si>
    <t>Sistema de controle de tarefas - Trello.</t>
  </si>
  <si>
    <t>Cursistas</t>
  </si>
  <si>
    <t>exposição de imagem</t>
  </si>
  <si>
    <t>falha no sistema de armazenamento dos dados, além do uso inadequado ou indevido, podem causar danos passiveis de indenizações civis por uso indevido de imagem. Exposição da imagem da própria fundação.</t>
  </si>
  <si>
    <t>Determinar a inclusão da Política de LGPD na política da fundação; no programa de compliance específica para uso de imagem do cedente,                                       Aplicar uso de login e senhas com termo de uso pessoal e intransferível.                   Determinar seja colhido o consentimento do titular dos dp em todas as hipóteses previstas bem como que a exclusão do banco de dados local se dará mediante requerimento expresso</t>
  </si>
  <si>
    <t>ID00083</t>
  </si>
  <si>
    <t>Fundação Paulistana - Homologação Portal CATE</t>
  </si>
  <si>
    <t>Homologação Portal CATE</t>
  </si>
  <si>
    <t>Nome, email, CPF, RNE.</t>
  </si>
  <si>
    <t>Formulário - Página web</t>
  </si>
  <si>
    <t>Servidores GTE</t>
  </si>
  <si>
    <t>Servidores locais na GTE</t>
  </si>
  <si>
    <t>Administradores
TI Rede - administração do ambiente</t>
  </si>
  <si>
    <t>O risco se faz presente ao utilizar dados reais em ambiente de homologação. Por mais que esta prática seja comum. Ainda assim, existe um risco de vazamento de dados produtivos em um ambiente designado para testes e validações. Com possibilidade de vazamento e de acesso a pessoas não autorizadas.</t>
  </si>
  <si>
    <t>Recomendamos a utilização de técnicas de embaralhamento de dados ou pseudononimização.</t>
  </si>
  <si>
    <t>exposição de rg, cpf, email  e rne</t>
  </si>
  <si>
    <t>uso indevido, inadequado, invadido, não autorizado podem causar danos passiveis de indenizações civis. Além de responsabilização da ANPD.</t>
  </si>
  <si>
    <t xml:space="preserve"> Definir processo específicos para o Tdp, gerando protocolo em conformidade com a LGPD. Treinamento de funcionários constante e regular;   Revisão periódica das medidas de segurança e da mitigação dos riscos de vazamento de dados.</t>
  </si>
  <si>
    <t>ID00084</t>
  </si>
  <si>
    <t>Fundação Paulistana - Homologação BOT de atendimento</t>
  </si>
  <si>
    <t>Homologação BOT de atendimento</t>
  </si>
  <si>
    <t>exposição de email</t>
  </si>
  <si>
    <t>Uso indevido, inadequado, vazamento,  não autorizado dentro e fora da fundação.Ação de indeniação por danos morais. Obrigação de publicizar os danos, Responsabilização ANPD.</t>
  </si>
  <si>
    <t>ID00085</t>
  </si>
  <si>
    <t>Fundação Paulistana - Homologação AVA - Moodle</t>
  </si>
  <si>
    <t>Integração SSO em homologação</t>
  </si>
  <si>
    <t>exposição de nome, email, cpf e rne</t>
  </si>
  <si>
    <t>ID00086</t>
  </si>
  <si>
    <t>Homologação AVA - Moodle</t>
  </si>
  <si>
    <t>embora o acesso seja mediante uso de login, a possibilidade no vazamento de dados e insegurança no armazenamento. Há possibilidade de indenização por danos por uso indevido, obrigação de publicização.</t>
  </si>
  <si>
    <t>ID00087</t>
  </si>
  <si>
    <t>Portal - Fundação Telefonica</t>
  </si>
  <si>
    <t>Cadastro de usuários</t>
  </si>
  <si>
    <t>Nome e email.</t>
  </si>
  <si>
    <t>Email, Basecamp - Sistema de controle de demandas.</t>
  </si>
  <si>
    <t>Data center - TERRA</t>
  </si>
  <si>
    <t>Banco de dados - Data center - TERRA</t>
  </si>
  <si>
    <t>Administradores do portal.</t>
  </si>
  <si>
    <t>Página de web sujeita a exploração de vulnerabilidades tecnológicas.</t>
  </si>
  <si>
    <t>Possibilidade de alguns riscos: 
a) Inexistência de contrato ou desatualizado em relação à privacidade dos dados, ou Operador não estar em processo de adequação à LGPD.
b) Exploração de vulnerabilidades tecnológicas, no site do Operador, com a instação de softwares maliciosos (hansoware) e acesso indevido ao Banco de dados, gerando incidentes que vão desde a indisponibilidade do serviço, ao vazamento de dados pessoais/sensíveis.
c) Acesso indevido, devido a ausência de um processo de revisão anual contendo acessos indevidos (de ex colaboradores por exemplo) ou excesso de permissões (devido as heranças adquiridas ao longo do tempo) vindo a  comprometer o sigilo e a privacidade aos dados do sistema.</t>
  </si>
  <si>
    <t>Recomendamos que: 
a) O contrato entre a Fundação Vanzolini e as partes deve ser atualizado à luz da LGPD.
B) Um scan de vulnerabilidade no portal da operadora deve ser realizado para identificar possíveis riscos que um atacante pode vir a explorar, assim como, um plano de ação para mitigação dos riscos.
c) Revisar os acessos lógicos existntes dos Administradores.</t>
  </si>
  <si>
    <t>exposição de nome e email</t>
  </si>
  <si>
    <t xml:space="preserve">Risco de  vazamento e ou uso indevido de dados franqueados. Responsabilidade adm. Junto À ANPD, TAC, Condenação Judicial  Civil. </t>
  </si>
  <si>
    <t>Definir processos específicos para o Tdp;                           Determinar a inclusão da Política de LGPD nas politicas de armazebnamento de dados da fundação;                            Determinar a elaboração de medidas de boas práticas e treinamento de funcionários constante e regularmente;                   Determinar seja colhido o consentimento do titular dos dp em todas as hipóteses previstas bem como que a exclusão do banco de dados local se dará mediante requerimento expresso.</t>
  </si>
  <si>
    <t>ID00088</t>
  </si>
  <si>
    <t>Qualquer dado pessoal capturado.</t>
  </si>
  <si>
    <t>Compartilhamento de dados com cliente (Fundação Telefonica).</t>
  </si>
  <si>
    <t>A gestão de cookies, reserva o registro do ID dos computadores onde houve a navegação, esta informação, é considerada um dado pessoal.  Caso a empresa não tenha a gestão de cookies, torna-se um risco ao processo de adequação à LGPD.</t>
  </si>
  <si>
    <t>ID00089</t>
  </si>
  <si>
    <r>
      <rPr>
        <sz val="12"/>
        <color theme="1"/>
        <rFont val="Arial"/>
        <family val="2"/>
        <charset val="1"/>
      </rPr>
      <t>GTE Sistemas  =</t>
    </r>
    <r>
      <rPr>
        <sz val="12"/>
        <color rgb="FFFF0000"/>
        <rFont val="Arial"/>
        <family val="2"/>
        <charset val="1"/>
      </rPr>
      <t>===&gt; Pode eliminar está duplicado ... Vide linha 88</t>
    </r>
  </si>
  <si>
    <t>Portal - Pense Grande - Funação Telefônica</t>
  </si>
  <si>
    <t>Email, Basecamp - Sistema de controle de tarefas.</t>
  </si>
  <si>
    <t>exposição de nome e email por falha tecnologica ou humana</t>
  </si>
  <si>
    <t>1- Definir processos específicos para o Tdp;                           2- Determinar a inclusão da Política de LGPD nas politicas de armazebnamento de dados da fundação;                           4- Determinar a elaboração de medidas de boas práticas e treinamento de funcionários constante e regularmente;                   Determinar seja colhido o consentimento do titular dos dp em todas as hipóteses previstas bem como que a exclusão do banco de dados local se dará mediante requerimento expresso.</t>
  </si>
  <si>
    <t>ID00090</t>
  </si>
  <si>
    <t>Compartilhamento com cliente (Fundação Telefonica).</t>
  </si>
  <si>
    <t>ID00091</t>
  </si>
  <si>
    <t>Publicação de imagens e vídeos.</t>
  </si>
  <si>
    <t>Basecamp - Sistema de controle de demandas.</t>
  </si>
  <si>
    <t>Banco de dados Data center TERRA, Youtube</t>
  </si>
  <si>
    <t>Publico</t>
  </si>
  <si>
    <t>Compartilhamento da página com facebook e twitter.</t>
  </si>
  <si>
    <t xml:space="preserve">O titular dos dados pode cancelar o consentimento dado anteriormente, a qualquer momento. Como por exemplo, solicitar que sejam retiradas as imagens que foram cedidas em um momento específico. </t>
  </si>
  <si>
    <r>
      <rPr>
        <sz val="12"/>
        <color theme="1"/>
        <rFont val="Arial"/>
        <family val="2"/>
        <charset val="1"/>
      </rPr>
      <t>Antes mesmo de iniciar as gravações, ou para aquelas já existentes, recomendo que obtenha um Termo de Uso de Imagem, com o objetivo bem detalhado, inclusive com o</t>
    </r>
    <r>
      <rPr>
        <b/>
        <sz val="12"/>
        <color theme="1"/>
        <rFont val="Arial"/>
        <family val="2"/>
        <charset val="1"/>
      </rPr>
      <t xml:space="preserve"> período de uso </t>
    </r>
    <r>
      <rPr>
        <sz val="12"/>
        <color theme="1"/>
        <rFont val="Arial"/>
        <family val="2"/>
        <charset val="1"/>
      </rPr>
      <t xml:space="preserve">pela Fundação Vanzolini, e caso ele venha a declinar deste consentimento, qual é o procedimento da FCAV; assim como, informando qual é o tratamento a ser realizado posteriormente, caso essa pessoa saia da instituição. </t>
    </r>
  </si>
  <si>
    <t>ID00092</t>
  </si>
  <si>
    <t>ID00093</t>
  </si>
  <si>
    <t>Extranet - Moodle - Fundação Telefônica</t>
  </si>
  <si>
    <t>Manipulação manual dos dados para cadastro dos gerenciadores.</t>
  </si>
  <si>
    <r>
      <rPr>
        <sz val="12"/>
        <color theme="1"/>
        <rFont val="Arial"/>
        <family val="2"/>
        <charset val="1"/>
      </rPr>
      <t>Recebimento de</t>
    </r>
    <r>
      <rPr>
        <b/>
        <sz val="12"/>
        <color theme="1"/>
        <rFont val="Arial"/>
        <family val="2"/>
        <charset val="1"/>
      </rPr>
      <t xml:space="preserve"> planilha com os dados.</t>
    </r>
  </si>
  <si>
    <t>Computador local, email, Data center TERRA.</t>
  </si>
  <si>
    <t>Administradores.</t>
  </si>
  <si>
    <t>A extração de dados  pode gera ruma planilha de fácil compartilhamento, inclusive com pessoas que anteriormente não tinham acesso ao sistema, e com isso, permite-se o acesso indevido a pessoas  não autorizadas.
O acondicionamento dessas planilhas em drive local ou em rede geram um legado de informações,  que daqui pra frente, devem ser melhor avaliadas, pois, quando um titular solicitar a "eliminação ou evidência do tratamento dos dados", TODOS eles devem ser sinalizados.</t>
  </si>
  <si>
    <t xml:space="preserve">Evitar ao máximo a extração de dados pessoais /sensíveis, assim como, ao armazenar esses dados fazâ-lo utilizando as medidas de segurança que são a criptografia dos dados ou  utilização de senhas </t>
  </si>
  <si>
    <t xml:space="preserve">Risco de  vazamento e ou uso indevido de dados franqueados. Responsabilidade adm. Junto À ANPD, Condenação Judicial  Civil. </t>
  </si>
  <si>
    <t>ID00094</t>
  </si>
  <si>
    <t>Data center - TERRA, Youtube</t>
  </si>
  <si>
    <t>Servidor de hospedagem, Youtube</t>
  </si>
  <si>
    <t>Administradores e gerenciadores.</t>
  </si>
  <si>
    <t>Antes mesmo de iniciar as gravações, ou para aquelas já existentes, recomendamos que obtenha um Termo de Uso de Imagem, com o objetivo bem detalhado, inclusive com o período de uso pela Fundação Vanzolini, assim como, informando qual é o tratamento a ser realizado posteriormente, caso essa pessoa saia da instituição.</t>
  </si>
  <si>
    <t>exposição de email por fragilidade tecnologica ou humana</t>
  </si>
  <si>
    <t>falha no sistema de armazenamento dos dados, além do uso inadequado ou indevido, podem causar danos passiveis de indenizações civis por uso indevido de imagem e vídeo. Exposição da imagem da própria fundação.</t>
  </si>
  <si>
    <t>ID00095</t>
  </si>
  <si>
    <t>Extranet - WP Comunicação - Fundação Telefônica</t>
  </si>
  <si>
    <t>Exploração de vulnerabilidades tecnológicas, onde  é possível um atacante obter acesso ao banco de dados e com isso, acesso às informações contendo dados pessoais.</t>
  </si>
  <si>
    <t>exposição de noome e email</t>
  </si>
  <si>
    <t>ID00096</t>
  </si>
  <si>
    <t>Homologação - Extranet - Moodle - Fundação Telefônica</t>
  </si>
  <si>
    <t>Manipulação manual dos dados para cadastro dos gerenciadores no ambiente de homologação.</t>
  </si>
  <si>
    <t>Recebimento de planilha com os dados.</t>
  </si>
  <si>
    <t xml:space="preserve">Computador local, email, Base de dados servidor GTE.
</t>
  </si>
  <si>
    <t>Administradores.
TI Rede - administração do ambiente</t>
  </si>
  <si>
    <t xml:space="preserve">A extração de dados  pode gera ruma planilha de fácil compartilhamento, inclusive com pessoas que anteriormente não tinham acesso ao sistema, e com isso, permite-se o acesso indevido a pessoas  não autorizadas.
</t>
  </si>
  <si>
    <t>Evitar ao máximo a extração de dados pessoais /sensíveis, assim como, ao armazenar esses dados fazâ-lo utilizando as medidas de segurança que são a criptografia dos dados ou  utilização de senhas.
Ao utilizar de dados d aprodução no ambiente de homologação, deve-se utilizar uma pequena amostragem em conjunto a técnicas de embaralhamento e pseudononimização.
Por melhor prática de segurança, não deve-se utilizar dados reais da produção no ambiente de homologação, visando mitigar o uso por pessoas não autorizadas</t>
  </si>
  <si>
    <t>exposição de nome, email, cpf principalmente por falha humana</t>
  </si>
  <si>
    <t>ID00097</t>
  </si>
  <si>
    <t>Homologação - Fundação Telefonica</t>
  </si>
  <si>
    <t>Email</t>
  </si>
  <si>
    <t xml:space="preserve">Computador local, email, Base de dados servidor GTE.
</t>
  </si>
  <si>
    <t>Administradores do portal.
TI Rede - administração do ambiente</t>
  </si>
  <si>
    <t xml:space="preserve">Exposição/exploração de dados pessoais de PF e/ou PJ  para uso não autorizado.
</t>
  </si>
  <si>
    <t>ID00098</t>
  </si>
  <si>
    <t>exposição de imagem sem restriçao de acesso</t>
  </si>
  <si>
    <t>ID00099</t>
  </si>
  <si>
    <t>Detran - Moodle EAD</t>
  </si>
  <si>
    <t>Cadastro de cursistas.
Relatórios internos enviados em planilhas via QP ou E-mail.</t>
  </si>
  <si>
    <t xml:space="preserve">Nome, Email, CPF e Telefone. </t>
  </si>
  <si>
    <t>Planilha com base de cursistas para importação via Sistema de Inscrição.</t>
  </si>
  <si>
    <t>Datacenter PRODESP
LMS - Moodle</t>
  </si>
  <si>
    <t>Ambiente de produção, hospedado no datacenter da PRODESP administrados pela GTE. Arquivos na Rede interna. QP.</t>
  </si>
  <si>
    <t>Acesso adminstrativo ao LMS-Moodle. Acesso ao perfil do cursista. Acesso as arquivos na Rede interna.
TI Rede - administração do ambiente</t>
  </si>
  <si>
    <t>LMS - Log do Sistema. Rede interna sem registro?</t>
  </si>
  <si>
    <t xml:space="preserve">nome, email, cpf, telefone por falha tecnológica ou humana </t>
  </si>
  <si>
    <t>Uso indevido, inadequado, vazamento, compartilhamento não autorizado dentro e fora da fundação.Ação de indeniação por danos morais. Obrigação de publicizar os danos, Responsabilização ANPD.</t>
  </si>
  <si>
    <t>ID00100</t>
  </si>
  <si>
    <t>Detran - Moodle EAD 2</t>
  </si>
  <si>
    <t>ID00101</t>
  </si>
  <si>
    <t>Detran - Moodle EAD 3</t>
  </si>
  <si>
    <t>Cadastro de cursistas</t>
  </si>
  <si>
    <t>Nome, Email e CPF.</t>
  </si>
  <si>
    <t>Planilha com base de cursistas</t>
  </si>
  <si>
    <t>Relatórios internos enviados em planilhas via QP ou E-mail.</t>
  </si>
  <si>
    <t xml:space="preserve">Evitar ao máximo a extração de dados pessoais /sensíveis, assim como, ao armazenar esses dados fazê-lo utilizando as medidas de segurança que são a criptografia dos dados ou  utilização de senhas </t>
  </si>
  <si>
    <t>exposição de nome, email e cpf por falha tecnológica ou humana</t>
  </si>
  <si>
    <t>Uso indevido, inadequado, compartilhamento não autorizado dentro e fora da fundação.Ação de indeniação por danos morais. Obrigação de publicizar os danos, Responsabilização ANPD.</t>
  </si>
  <si>
    <t>ID00102</t>
  </si>
  <si>
    <r>
      <rPr>
        <sz val="12"/>
        <color theme="1"/>
        <rFont val="Arial"/>
        <family val="2"/>
        <charset val="1"/>
      </rPr>
      <t xml:space="preserve">GTE Sistemas   </t>
    </r>
    <r>
      <rPr>
        <sz val="12"/>
        <color rgb="FFFF0000"/>
        <rFont val="Arial"/>
        <family val="2"/>
        <charset val="1"/>
      </rPr>
      <t>===&gt; pode eliminar ... Duplicado... Vide linha 102</t>
    </r>
    <r>
      <rPr>
        <sz val="12"/>
        <color theme="1"/>
        <rFont val="Arial"/>
        <family val="2"/>
        <charset val="1"/>
      </rPr>
      <t>. Se concordar incluir na linha 102 coluna C " TTB"</t>
    </r>
  </si>
  <si>
    <t>Detran - Moodle  TTB</t>
  </si>
  <si>
    <t>Nome, Email, CPF e Telefone.</t>
  </si>
  <si>
    <t>nome, email, cpf e telefone, por falha tecnológica ou humana</t>
  </si>
  <si>
    <t>ID00103</t>
  </si>
  <si>
    <t>Detran - Moodle EAD/EAD2/EAD3 - Homologação</t>
  </si>
  <si>
    <t>Carga de dados da produção para massa de teste.
Cadastro de cursistas. 
Base para teste.</t>
  </si>
  <si>
    <t xml:space="preserve">Nome, Email, CPF e Telefone </t>
  </si>
  <si>
    <t xml:space="preserve">Base de dados da produção para restauração. 
</t>
  </si>
  <si>
    <t xml:space="preserve">LMS - Log do Sistema. </t>
  </si>
  <si>
    <t>Relatórios internos.</t>
  </si>
  <si>
    <t>ID00104</t>
  </si>
  <si>
    <t>Detran - Moodle  EAD/EAD2/EAD3 - Desenvolvimento</t>
  </si>
  <si>
    <t xml:space="preserve">Nome, Email, CPF e  Telefone </t>
  </si>
  <si>
    <t>ID00105</t>
  </si>
  <si>
    <t>Detran - Sistema de Inscrição de Participantes</t>
  </si>
  <si>
    <t>Preparação da base de cadastros para importação no LMS - Moodle ou envio ao Cliente por E-mail.
Extração da base de cadastrados.</t>
  </si>
  <si>
    <t>Nome, Email, CPF, Telefone, RG, Sexo, CNH, Endereço, Celular e PCD.</t>
  </si>
  <si>
    <t>Ficha de inscrição</t>
  </si>
  <si>
    <t>Datacenter da PRODESP  - administrados pela GTE.</t>
  </si>
  <si>
    <t>Servidores do Cliente administrados pela GTE. QP.</t>
  </si>
  <si>
    <t>Acesso administrativo ao Sistema
TI Rede - administração do ambiente</t>
  </si>
  <si>
    <t>Sem registro</t>
  </si>
  <si>
    <t>Com o cliente</t>
  </si>
  <si>
    <t>Atenção especial deve ser dada a integridade destes dados, assim como qualquer possivel armazenamento em drive local ou na rede. Após o seu uso, deve-se excluir os dados.
Ao enviar por email, deve-se compactar e até utilizar de criptografia, se for possível</t>
  </si>
  <si>
    <t xml:space="preserve">ausência de: a) registro de acesso; b) política de prot dp e priv. C) processos definidos para o Tdp; d)procedimentos, e) encriptação de dadosp.; f) clausula contratual regulatória do compartilhamento; g) cláusula com o parceiro para obrigar à observancia da LGPD. </t>
  </si>
  <si>
    <t xml:space="preserve"> Definir processo específicos para o Tdp, gerando protocolo em conformidade com a LGPD. Treinamento de funcionários constante e regular;   Revisão periódica das medidas de segurança e da mitigação dos riscos de vazamento de dados., além da adoção de pratica de coleta mínima de dados</t>
  </si>
  <si>
    <t>ID00106</t>
  </si>
  <si>
    <t>Detran - Sistema de Inscrição de Participantes - Homologação</t>
  </si>
  <si>
    <t>Carga de dados da produção para massa de teste.
Cadastro de cursistas. 
Base para teste.
Extração da base de cadastrados.</t>
  </si>
  <si>
    <t>Nome, Email, CPF, Telefone, RG, Sexo, CNH, Endereço, PCD e telefone celular.</t>
  </si>
  <si>
    <t>Definir processo específicos para o Tdp, gerando protocolo em conformidade com a LGPD. Treinamento de funcionários constante e regular;   Revisão periódica das medidas de segurança e da mitigação dos riscos de vazamento de dados., além da adoção de pratica de coleta mínima de dados</t>
  </si>
  <si>
    <t>ID00107</t>
  </si>
  <si>
    <t>Documentos físicos/digitais recebidos do cliente da CDHU</t>
  </si>
  <si>
    <t>Análise da estrutura organizacional para proposição de nova estrutura</t>
  </si>
  <si>
    <t>Nome e cargo.</t>
  </si>
  <si>
    <t>E-mail, contendo organograma da CDHU</t>
  </si>
  <si>
    <t>Notebook GTE e servidores locais na GTE</t>
  </si>
  <si>
    <t>Colaboradores da FCAV GTE</t>
  </si>
  <si>
    <t xml:space="preserve">Autenticação por login (servidor FCAV)
</t>
  </si>
  <si>
    <t>Equipe interna FCAV e CDHU (Gerências regionais e profissionais indicados por eles)</t>
  </si>
  <si>
    <t>1) Todo documento impresso corre o risco de extravio, perda e acesso indevido.
2) Inexistência de contrato ou desatualizado em relação à privacidade dos dados e à LGPD.</t>
  </si>
  <si>
    <t>1) Os documentos físicos recebidos devem ser digitalizados, e o documento físico eliminado.
2) Atenção especial deve ser dada a integridade destes dados, assim como qualquer possivel armazenamento em drive local ou na rede. Após o seu uso, deve-se excluir os dados.
Ao enviar por email, deve-se compactar e até utilizar de criptografia, se for possível</t>
  </si>
  <si>
    <t>médio (4)</t>
  </si>
  <si>
    <t xml:space="preserve">ausência de: a) ;  política de prot dp e priv. b) processos definidos para o Tdp; c)procedimentos, d) encriptação de dadosp.; e) clausula contratual regulatória do compartilhamento; f) cláusula com o parceiro para obrigar à observancia da LGPD. </t>
  </si>
  <si>
    <t>Definir processo específicos para o Tdp, gerando protocolo em conformidade com a LGPD. Treinamento de funcionários constante e regular;   Revisão periódica das medidas de segurança e da mitigação dos riscos de vazamento de dados.extinguir documento físicos quando possivel</t>
  </si>
  <si>
    <t>ID00108</t>
  </si>
  <si>
    <t>CDHU</t>
  </si>
  <si>
    <t>Extração dos dados para estudo da volumetria dos serviços prestados através de Planilha excel /email</t>
  </si>
  <si>
    <t xml:space="preserve">Nome do mutuário. </t>
  </si>
  <si>
    <t>E-mail, contendo planilha excel com a relação dos serviços prestados pelas Regionais (Capital, Grande SP, Campinas, Santos e Sorocaba)</t>
  </si>
  <si>
    <t>Uso indevido, inadequado, compartilhamento não autorizado dentro e fora da fundação.Ação de indeniação por danos morais. Obrigação de publicizar os danos, Responsabilização ANPD</t>
  </si>
  <si>
    <t>ID00109</t>
  </si>
  <si>
    <r>
      <rPr>
        <sz val="12"/>
        <color theme="1"/>
        <rFont val="Arial"/>
        <family val="2"/>
        <charset val="1"/>
      </rPr>
      <t>GTE Sistemas    =</t>
    </r>
    <r>
      <rPr>
        <sz val="12"/>
        <color rgb="FFFF0000"/>
        <rFont val="Arial"/>
        <family val="2"/>
        <charset val="1"/>
      </rPr>
      <t>==&gt; pode excluir ... Duplicado, vide linha 109.  Se concordarem, podem incluir no tratamento coluna E 109 o que está na E 110</t>
    </r>
  </si>
  <si>
    <t>Cálculo da disponibilidade dos profissionais para atendimento aos serviços oferecidos nas regionais através de Planilha excel /email</t>
  </si>
  <si>
    <t>Nome.</t>
  </si>
  <si>
    <t>E-mail, contendo planilha excel com a relação dos profissionais e das horas contratadas pelas Regionais (Capital, Grande SP, Campinas, Santos e Sorocaba)</t>
  </si>
  <si>
    <t>ID00110</t>
  </si>
  <si>
    <t>Pref. Guarulhos - AVA - Moodle</t>
  </si>
  <si>
    <t>Manipulação manual dos dados para enturmação de cursistas.
Relatório encaminhados ao cliente.</t>
  </si>
  <si>
    <t>Recebimento de planilha com os dados dos cursistas por sistema de controle de tarefas - Trello.</t>
  </si>
  <si>
    <t>Computador local, email, Trello e nuvem AWS.</t>
  </si>
  <si>
    <t>Administradores e moderadores dos cursos.
TI Rede - administração do ambiente</t>
  </si>
  <si>
    <t>Com o cliente.</t>
  </si>
  <si>
    <t xml:space="preserve">Exposição/exploração de dados pessoais de PF e/ou PJ  para uso não autorizado.
Extração de dados e construção de relatórios contendo dados pessoais. 
</t>
  </si>
  <si>
    <t>ID00111</t>
  </si>
  <si>
    <t>públicação de imagens e vídeos.</t>
  </si>
  <si>
    <t xml:space="preserve">Nuvem AWS, Youtube  </t>
  </si>
  <si>
    <t>Administradores, moderadores e cursistas.</t>
  </si>
  <si>
    <t>expsição de imagem por falha tecnológica ou humana</t>
  </si>
  <si>
    <t>ID00112</t>
  </si>
  <si>
    <t xml:space="preserve">Google Analytics. </t>
  </si>
  <si>
    <t>ID00113</t>
  </si>
  <si>
    <t>Pref. Guarulhos - AVA - Moodle Homologação</t>
  </si>
  <si>
    <t>Manipulação manual dos dados para enturmação de cursistas</t>
  </si>
  <si>
    <t>Computador local, email, Trello e servidores locais na GTE</t>
  </si>
  <si>
    <t>ID00114</t>
  </si>
  <si>
    <t>Plataforma Escola Digital</t>
  </si>
  <si>
    <t>Cadastro de usuários com perfis.
Relatórios internos enviados em planilhas (Nuvem AWS), envio de dados para API`s internas da Fundação Telefonica e RDStation (apenas dados de perfil, nome e email).</t>
  </si>
  <si>
    <t>Nome, Email, CPF, Telefone, Data de nascimento, gênero e foto de perfil.</t>
  </si>
  <si>
    <t>Página web de registro de usuário.</t>
  </si>
  <si>
    <t>Nuvem AWS</t>
  </si>
  <si>
    <t>Nuvem da AWS</t>
  </si>
  <si>
    <t xml:space="preserve">Pagina web pública com o perfil do usuário, administradores da plataforma, API`s fechadas </t>
  </si>
  <si>
    <t>Não Possui</t>
  </si>
  <si>
    <t>Envio de dados para API`s internas da Fundação Telefonica e RDStation (apenas dados de perfil, nome e email)</t>
  </si>
  <si>
    <t>Exploração de vulnerabilidades tecnológicas, onde  é possível um atacante obter acesso ao banco de dados e com isso, acesso às informações contendo dados pessoais.
Acesso indevido, devido a ausência de um processo de revisão anual contendo acessos indevidos (de ex colaboradores por exemplo) ou excesso de permissões (devido as heranças adquiridas ao longo do tempo) vindo a  comprometer o sigilo e a privacidade aos dados do sistema.</t>
  </si>
  <si>
    <t>ID00115</t>
  </si>
  <si>
    <t>Homologação Escola Digital</t>
  </si>
  <si>
    <t>Cadastro de usuários com perfis</t>
  </si>
  <si>
    <t>Nome, Email, CPF, Telefone, Data de nascimento, Gênero e foto de perfil.</t>
  </si>
  <si>
    <t>Pagina web pública com o perfil do usuário, administradores da plataforma, API`s fechadas 
TI Rede - administração do ambiente</t>
  </si>
  <si>
    <t>Uso indevido, inadequado,  não autorizado, ou vazamento dentro e fora da fundação.Ação de indeniação por danos morais. Obrigação de publicizar os danos, Responsabilização ANPD.</t>
  </si>
  <si>
    <t>ID00116</t>
  </si>
  <si>
    <t>Nova Homologação Escola Digital (web)</t>
  </si>
  <si>
    <t>ID00117</t>
  </si>
  <si>
    <t>Acervo de imagens - Escola Digital</t>
  </si>
  <si>
    <t>Upload na plataforma, Minificação do arquivo e criação de thumbnails.
Em campanhas, nas redes sociais e outros sites</t>
  </si>
  <si>
    <t>Dados produzidos pela rede (fotos proprietárias) e imagens referenciadas da internet, permitido por licença</t>
  </si>
  <si>
    <t>Pagina web pública</t>
  </si>
  <si>
    <t>Redes sociais e outros sites</t>
  </si>
  <si>
    <t>ID00118</t>
  </si>
  <si>
    <t>QuickPlace - Sala de contratos</t>
  </si>
  <si>
    <t>Informar novo contrato ou alteração em contratos</t>
  </si>
  <si>
    <t>Nome, CPF, Endereço, Currículo Profissional e honorários.</t>
  </si>
  <si>
    <t>QuickPlace</t>
  </si>
  <si>
    <t xml:space="preserve">Pastas de rede Interna do GTE Financeiro  </t>
  </si>
  <si>
    <t>Gestores das equipes e GTE-Financeiro</t>
  </si>
  <si>
    <t xml:space="preserve">ausência de: a) registro de acesso; b) política de prot dp e priv. C) processos definidos para o Tdp; d)procedimentos, e) encriptação de dadosp.; f) clausula contratual regulatória do Tdp; g) cláusula com o parceiro para obrigar à observancia da LGPD. </t>
  </si>
  <si>
    <t>Determinar a inclusão da Política de LGPD na política da fundação; no programa de compliance específica para uso de imagem do cedente,                                       Aplicar uso de login e senhas com termo de uso pessoal e intransferível.                   Determinar seja colhido o consentimento do titular dos dp em todas as hipóteses previstas bem como que a exclusão do banco de dados local se dará mediante requerimento expresso, além de uso de login e senha intransferivel e adoção de pratica de coleta mínima de dados.</t>
  </si>
  <si>
    <t>ID00119</t>
  </si>
  <si>
    <t>Sistema de controle financeiro
Cadastro de PF ou PJ com PF associada</t>
  </si>
  <si>
    <t>Registro de profissional PF ou PF associada a uma PJ</t>
  </si>
  <si>
    <t>Nome, CPF, Endereço e dados bancários.</t>
  </si>
  <si>
    <t>Solicitação postada no QuickPlace</t>
  </si>
  <si>
    <t>GTE-Financeiro</t>
  </si>
  <si>
    <t xml:space="preserve">Armazenamento de dados referentes ao PJ com o PF associado e possíveis contratos em drives locais ou da rede, pode ter um rsico de acessos indevido. </t>
  </si>
  <si>
    <t>Recomendamos que seja realizada uma revisão dos acessos e permissões existentes e os documentos que não são mais utilizados, devem ser eliminados. 
Uma análide tecnológica, através de um scan de vulnerabilidade é recomendado.</t>
  </si>
  <si>
    <r>
      <rPr>
        <b/>
        <sz val="12"/>
        <color theme="1"/>
        <rFont val="Arial"/>
        <family val="2"/>
        <charset val="1"/>
      </rPr>
      <t>muito</t>
    </r>
    <r>
      <rPr>
        <sz val="12"/>
        <color theme="1"/>
        <rFont val="Arial"/>
        <family val="2"/>
        <charset val="1"/>
      </rPr>
      <t xml:space="preserve"> alto</t>
    </r>
  </si>
  <si>
    <t>ID00120</t>
  </si>
  <si>
    <t>Sistema de controle financeiro
Fatura de PF ou PJ com PF associada</t>
  </si>
  <si>
    <t>Registro no sistema de faturamento</t>
  </si>
  <si>
    <t>Valor pago a título de honorários.</t>
  </si>
  <si>
    <t>E-mail, correspondência ou entrega física de documentos</t>
  </si>
  <si>
    <t>Desvio de informações</t>
  </si>
  <si>
    <t>Criptografar os arquivos quando enviados por email. Atenção especial ao salvar essas informações em arquivos locais ou em rede.O local onde o arquivo fica armazenado deve conter medidas de segurança  que mitigam qualquer possível vazamento de dados e exposição da FCAV.</t>
  </si>
  <si>
    <t>falha na entrega e risco de extravio, pode gerar uso indevido de informação sigilosa e pessoal, passivel de indenização civil, responsabilização da ANPD.</t>
  </si>
  <si>
    <t>ID00121</t>
  </si>
  <si>
    <t>Sistema de Estagiários</t>
  </si>
  <si>
    <t>Cadastro de nome, instituição de ensino e curso, valor da bolsa e outros dados</t>
  </si>
  <si>
    <t>Nome, CPF, RG e e-mail pessoal.</t>
  </si>
  <si>
    <t>Registro de contrato de estágio no sistema interno.</t>
  </si>
  <si>
    <t>Pastas de rede Interna do GTE Adm</t>
  </si>
  <si>
    <t>GTE-Sistemas, GTE-Financeiro, GTE-Operações</t>
  </si>
  <si>
    <t>Exposição/exploração de dados pessoais de estagiários para uso não autorizado.</t>
  </si>
  <si>
    <t xml:space="preserve">Armazenamento de dados referentes ao CV e ao contrato em drives locais ou da rede, pode ter um rsico de acessos indevido. </t>
  </si>
  <si>
    <t>Recomendamos que seja realizada uma revisão dos acessos e permissões existentes e os documentos (CVs ) que não são mais utilizados, devem ser eliminados. 
Uma análide tecnológica, através de um scan de vulnerabilidade é recomendado.</t>
  </si>
  <si>
    <t>exposição de dados captados como nome, CPF, RG, e-mail pessoal, valor da bolsa, por falha tecnológica ou humana e uso sem controle de acesso.</t>
  </si>
  <si>
    <t>ID00122</t>
  </si>
  <si>
    <t>Sistema de Agenda</t>
  </si>
  <si>
    <t>Cadastro de dados de contato</t>
  </si>
  <si>
    <t>Nome, endereços de e-mail, números de telefones e endereços físicos.</t>
  </si>
  <si>
    <t>Inúmeras fontes</t>
  </si>
  <si>
    <t>Secretaria executiva, GTE-Sistemas</t>
  </si>
  <si>
    <t>excesso de dados coletados e armazenados como nome, endereços de e-mail, números de telefones, endereços físicos, sem controle de acesso, que podem ser expostos por falha tecnologica ou humana</t>
  </si>
  <si>
    <t>ID00123</t>
  </si>
  <si>
    <t>Menu de segurança</t>
  </si>
  <si>
    <t>Cadastro de nome, CPF e e-mail corporativo na aplicação</t>
  </si>
  <si>
    <t>Nome e CPF.</t>
  </si>
  <si>
    <t>E-mail solicitando novo cadastro ou comunicação verbal</t>
  </si>
  <si>
    <t>GTE-Sistemas</t>
  </si>
  <si>
    <t>exposição de nome e email, cukja solicitação se da a pedido verbal</t>
  </si>
  <si>
    <t>ID00124</t>
  </si>
  <si>
    <t>Minha Chance</t>
  </si>
  <si>
    <t>Consulta e cálculos estatísticos através de Planilha excel /email</t>
  </si>
  <si>
    <t>Nome, e-mail, celular, telefone fixo e habilitação.</t>
  </si>
  <si>
    <t>Base cadastral de egressos no curso Novotec expresso</t>
  </si>
  <si>
    <t>Rede interna GTE, computadores e notebooks dos profissionais alocados no projeto</t>
  </si>
  <si>
    <t>Teams, Rede interna, OneDrive, Computadores e Notebooks dos profissionais alocados no projeto</t>
  </si>
  <si>
    <t>Operadora (colaboradores da contratada, com permissão de acesso)</t>
  </si>
  <si>
    <t>Autenticada por login no servidor</t>
  </si>
  <si>
    <t>Com profissionais da contratante e entre os profissionais FCAV GTE alocados no projeto</t>
  </si>
  <si>
    <t>a) Excesso de coleta de dados pessoais
B) Uso de ativos (dispositivos) pessoais, de tal forma, que não é possível "garantir o mínimo de segurança", tornando os dados e todo o ambiente (possibilidade) vulnerável à entrada de vírus e softwares maliciosos. 
c) Recursos de compatilhamento de arquivos sem as medidas mínimas de segurança aplicadas, facilitando o vazamento de informações.</t>
  </si>
  <si>
    <t>Recomendamos que:
a) A coleta do dado "habilitação" realmente se faz necessária ? É fundamental p/ execução deste processo ou pode ser eliminada ?
B) Devido ao conceito do BYOD, recomendamos o uso de sistemas que conseguem scanear a rede e identificar a entrada de equipamentos de tal forma que, seja possível avaliar e exigir que o mínimo de segurança seja aplicado nos ativos, visando aumentar a segurança dos dados capturados, processados e armazenados localmente. 
c) O uso de recursos em cloud, como o OneDrive, deve ter as regras mínimas de segurança configuradas, visando aumentar a segurança deste dispositivo de armazenamento de dados.</t>
  </si>
  <si>
    <t>vários dados coletados e armazenados em máquinas particulares como: nome, e-mail, celular, telefone fixo, habilitação podem ser expostos por falha humana ou tecnológica</t>
  </si>
  <si>
    <t>ID00125</t>
  </si>
  <si>
    <t>AVA Moodle em ambiente de produção - Para Integral</t>
  </si>
  <si>
    <t>Tratamentos de preparação de dados para carga. 
Consolidação de dados de múltiplas origens (planilhas), tratamento das informações (cpf), enturmação, verificação de preexistência.
Extração de relatórios pela plataforma</t>
  </si>
  <si>
    <t xml:space="preserve">Carga de dados de cursistas fornecidas pelo cliente em formato planilha excel. </t>
  </si>
  <si>
    <t>Interface administrativa do Moodle, hospedada na nuvem AWS da FCAV</t>
  </si>
  <si>
    <t>Banco de dados do Moodle, hospedado no AWS da FCAV</t>
  </si>
  <si>
    <t>Acesso administrativo via pagina pública no moodle, para operacoes individuais e em lote. 
Acesso individual para consulta por parte do usuário. 
TI Rede - administração do ambiente</t>
  </si>
  <si>
    <t>Internamente com o analista responsável  GTE</t>
  </si>
  <si>
    <t xml:space="preserve">
Exportação de dados pessoais para planilhas em excel: armazenamento em drive C:\ local ou em pastas de rede sem um controle adequado de acesso e permissões.</t>
  </si>
  <si>
    <t>Risco de corromper as bases de dados no momento de consolidação de informações e também de armazenamento dessas bases em drive local ou de rede sem ter um prazo para exclusão das mesmas.</t>
  </si>
  <si>
    <t>Garantir a integridade das planilhas, através do uso restrito e controlado dos administradores deste processo.
Após o uso, essas planilhas devem ser eliminadas.</t>
  </si>
  <si>
    <t>exposição de nome email e cpf</t>
  </si>
  <si>
    <t>ID00126</t>
  </si>
  <si>
    <t xml:space="preserve">GTE Sistemas   </t>
  </si>
  <si>
    <t>AVA Moodle em ambiente de homologação - Para Integral</t>
  </si>
  <si>
    <t>interface administrativa do Moodle, hospedada nos servidores da FCAV</t>
  </si>
  <si>
    <t>Banco de dados do Moodle, hospedado nos servidores da FCAV</t>
  </si>
  <si>
    <t>Acesso administrativo via pagina pública no moodle, para operacoes individuais e em lote. 
Não há acesso por parte do usuário, apesar da página ser pública.
TI Rede - administração do ambiente</t>
  </si>
  <si>
    <t xml:space="preserve">
Exposição, uso indevido ou armazenamento inadequado de bases de cadastros para importação sistêmica.
Exportação de dados pessoais para planilhas em excel: armazenamento em drive C:\ local ou em pastas de rede sem um controle adequado de acesso e permissões.</t>
  </si>
  <si>
    <t>ID00127</t>
  </si>
  <si>
    <t xml:space="preserve">Secretaria de Saúde - Sistema de Inscrição de Participantes- Homologação/Desenvolvimento.
Extração da base de cadastrados. </t>
  </si>
  <si>
    <t>Teste de novas funcionalidades  e correções no sistema.</t>
  </si>
  <si>
    <t>Nome, Email, CPF, Endereço, Telefone, RG, Sexo, Celular e Data de Nascimento.</t>
  </si>
  <si>
    <t>Restore da base para massa de teste</t>
  </si>
  <si>
    <t>Acesso administrativo ao Sistema.
TI Rede - administração do ambiente</t>
  </si>
  <si>
    <t xml:space="preserve">
Exposição, uso indevido ou armazenamento inadequado de bases de cadastros para importação sistêmica.
Excesso de dados que podem ser expostos por falha tecnológica ou humana</t>
  </si>
  <si>
    <t>exposição de dados coletados em excesso, mantidos no acervo de dados como Nome, Email, CPF, Endereço, Telefone, RG, Sexo, Celular, Data de Nascimento, Vínculo, podem ser expostos por falha tecnologica ou humana</t>
  </si>
  <si>
    <t>Definir processo específicos para o Tdp, gerando protocolo em conformidade com a LGPD. Treinamento de funcionários constante e regular;   Revisão periódica das medidas de segurança e da mitigação dos riscos de vazamento de dados, além da captação mínima de dados</t>
  </si>
  <si>
    <t>ID00128</t>
  </si>
  <si>
    <t>Secretaria de Saúde - Sistema de Inscrição de Participantes.
Extração da base de cadastrados.</t>
  </si>
  <si>
    <t>Preparação da base de cadastros para importação no LMS - Moodle.</t>
  </si>
  <si>
    <t>Servidores do Cliente.</t>
  </si>
  <si>
    <t>ID00129</t>
  </si>
  <si>
    <t>GTE Licitações</t>
  </si>
  <si>
    <t>Cessão de currículo para participação de licitação</t>
  </si>
  <si>
    <t xml:space="preserve">Documentos são juntados em licitação pública. </t>
  </si>
  <si>
    <t>Nome, Endereço, RG, CPF, carteira de trabalho, data de nascimento e CV.</t>
  </si>
  <si>
    <t>Documentos físicos ou enviados por e-mail</t>
  </si>
  <si>
    <t>Rede local e documentos impressos</t>
  </si>
  <si>
    <t xml:space="preserve">Desktop </t>
  </si>
  <si>
    <t>Rede local terá acesso apenas dos membros do NAP. 
O impresso será entregue no órgão licitante.</t>
  </si>
  <si>
    <t>Apenas os membros do NAP tem acesso.</t>
  </si>
  <si>
    <t xml:space="preserve">
Documentos serão disponibilizados para licitação. Podem ser tornar públicos</t>
  </si>
  <si>
    <t xml:space="preserve">
Exposição, uso indevido ou armazenamento inadequado.</t>
  </si>
  <si>
    <t xml:space="preserve">Risco de compartilhamento indevido de dados pessoais.  </t>
  </si>
  <si>
    <t>Armazenamento destas informações deve ser realizado a um grupo altamente restrito de pessoas.</t>
  </si>
  <si>
    <t>Armazenamento de dados desnecessários, circulação vulnerável.</t>
  </si>
  <si>
    <t xml:space="preserve">Risco de compartilhamento e ou uso indevido de dados franqueados. Responsabilidade adm. Junto à ANPD, TAC MP, Condenação Judicial Criminal e Civil. </t>
  </si>
  <si>
    <t>1- Gerar fluxo de circulação de documentos extritamente necessário; 2) Aumentar as medidas de segurança para o fluxo desses dados.  3) Transmitir os dados por meios expressos no fluxo. 4)Formação contínua do pessoal que tem acesso aos documentos.5) Sempre que houver compartilhamento de dp com terceiros, públicos ou não, estar garantido pelo consentimento.obs: a existencia de tramitação de documentos físicos, facilita o extravio ou uso indevido, quando não, sigilosos.</t>
  </si>
  <si>
    <t>ID00130</t>
  </si>
  <si>
    <t>GTE - Redes - Acesso Redes</t>
  </si>
  <si>
    <t>Ficha de solicitação de usuários</t>
  </si>
  <si>
    <t>Cadastro  de usuários/colaboradores.
Recebe do líder de cada área e encaminha para a área de Sistemas e Assessoria da coordenação</t>
  </si>
  <si>
    <t>Nome, RG, CPF, E-mail, Endereço, Telefone residencial e celular</t>
  </si>
  <si>
    <t xml:space="preserve">Ficha impressa e/ou ficha digitalizada por e-mail </t>
  </si>
  <si>
    <t>Servidores de rede interno - GTE (AD)</t>
  </si>
  <si>
    <t>Servidor local GTE - ficha digitalizada
Servidor nuvem Microsoft (dados no Office 365)
Servidor nuvem AWS (replicação de AD)</t>
  </si>
  <si>
    <t xml:space="preserve">TI Rede.
</t>
  </si>
  <si>
    <t>Não possui</t>
  </si>
  <si>
    <t>Sistemas e Assessoria da coordenação</t>
  </si>
  <si>
    <t>Duas fontes de entrada de dados pessoais, um estruturado e outro não estruturado.</t>
  </si>
  <si>
    <t xml:space="preserve">Duas fontes de entrada de dados pessoais, um estruturado e outro não estruturado e com isso, gera diferentes fontes de controle. </t>
  </si>
  <si>
    <t>Recomendamos que o processo seja revisado e que solicite o mínimo possível de informações pessoais do titular de dados que está  abrindo a solicitação.
As formas de solicitação devem ser unificadas em um único sistema</t>
  </si>
  <si>
    <t>medio (2)</t>
  </si>
  <si>
    <t xml:space="preserve">Risco de compartilhamento e ou uso indevido de dados franqueados. Circulação em diversos setores desnecessariamente.Armazenamento de dados desnecessários. Responsabilidade adm. Junto À ANPD, TAC, Condenação Judicial. </t>
  </si>
  <si>
    <t xml:space="preserve">Definir armazenamento dos dados extritamente necessários. Definir os grupos que terão acesso aos dados. Adotar medidas para futura abolição de documentos físicos. </t>
  </si>
  <si>
    <t>ID00131</t>
  </si>
  <si>
    <t>GTE Direitos Autorais</t>
  </si>
  <si>
    <t>Filmagem individual (palestrante, formador, tradutor) e Filmagem coletiva (palestra, curso, vídeoaula).</t>
  </si>
  <si>
    <t>Gravação</t>
  </si>
  <si>
    <t>Corpo, rosto e voz.</t>
  </si>
  <si>
    <t>Auditório, escola, estúdio GTE ou RS</t>
  </si>
  <si>
    <t>Ilha de edição</t>
  </si>
  <si>
    <t>Servidor GTE , HD ou nuvem</t>
  </si>
  <si>
    <t>Participantes e clientes por meio de Página WEB, AVA ou Portal.</t>
  </si>
  <si>
    <t>Registro de acesso de participante/ clientes ou livre acesso</t>
  </si>
  <si>
    <t>Internamente, sim. Para outros parceiros, somente sob autorização do cliente.</t>
  </si>
  <si>
    <t>Acesso ou vazamento desses dados indevido, autorização de uso dos dados desatualizada.</t>
  </si>
  <si>
    <t xml:space="preserve"> Criar um termo específico para essa operação, no qual colhera autorização para tornar sua imagem e voz públicos, mesmo essa autorização já sendo presumida pela função da operação. Definir processos específicos para o Tdp e para TdpSensíveis;                           Determinar a inclusão da Política de LGPD políticas da empresa; no programa de compliance específicamento para corpo, rosto, voz do cedente,                              Indicar com urgência, um encarregado e divulgar o meio de comunicação oficial com ele  (email, telefone e máquina corporativa         Determinar a elaboração de medidas de boas práticas e treinamento de funcionários constante e regularmente;                   Determinar seja colhido o consentimento do titular dos dp em todas as hipóteses previstas bem como que a exclusão do banco de dados local se dará mediante requerimento expresso.</t>
  </si>
  <si>
    <t>ID00132</t>
  </si>
  <si>
    <t>Foto ou imagem  (royalty free)</t>
  </si>
  <si>
    <t>Download e upload em ambientes previamente autorizados.
Aplica e Disponibiliza nos vários projetos (AVA, Portal, Arquivos).</t>
  </si>
  <si>
    <t>Nome do autor e imagem.</t>
  </si>
  <si>
    <t>Banco de imagem</t>
  </si>
  <si>
    <t>Computador local</t>
  </si>
  <si>
    <t>Prestadores de serviços e contratados GTE que necessitem de imagens para algum tipo de produção via internet ou material impresso.</t>
  </si>
  <si>
    <t>Registro de acesso à pessoas autorizadas para uso</t>
  </si>
  <si>
    <t>Aplica e Disponibiliza nos vários projetos (AVA, Portal, Arquivos)</t>
  </si>
  <si>
    <t>uso indevido, inadequado, compartilhamento não autorizado dentro e fora da fundação.Ação de indenização por danos morais.</t>
  </si>
  <si>
    <t xml:space="preserve"> Criar um termo específico para essa operação, no qual colhera o comprometimento dos usuários para uso específico da imagem dentro das autorizações liberadas no site free. Definir processos específicos para o Tdp e para TdpSensíveis;                           Determinar a inclusão da Política de LGPD políticas da empresa; no programa de compliance específicamento para corpo, rosto, voz do cedente,                              Indicar com urgência, um encarregado e divulgar o meio de comunicação oficial com ele  (email, telefone e máquina corporativa         Determinar a elaboração de medidas de boas práticas e treinamento de funcionários constante e regularmente;                   Determinar seja colhido o consentimento do titular dos dp em todas as hipóteses previstas bem como que a exclusão do banco de dados local se dará mediante requerimento expresso.</t>
  </si>
  <si>
    <t>ID00133</t>
  </si>
  <si>
    <t>Foto , imagem ou obra (aquisição direta com o  autor/agência/editoras com ou sem ônus)</t>
  </si>
  <si>
    <t>Download e upload de imagens em ambientes previamente autorizados.
Aplica e Disponibiliza nos vários projetos (AVA, Portal, Arquivos)</t>
  </si>
  <si>
    <t>Banco de imagem ou acervos pessoais</t>
  </si>
  <si>
    <t>Computador local ou pessoal</t>
  </si>
  <si>
    <r>
      <rPr>
        <sz val="12"/>
        <color theme="1"/>
        <rFont val="Arial"/>
        <family val="2"/>
        <charset val="1"/>
      </rPr>
      <t>Antes mesmo de iniciar as gravações, ou para aquelas já existentes, recomendo que obtenha um Termo de Uso de Imagem, com o objetivo bem detalhado, inclusive com o</t>
    </r>
    <r>
      <rPr>
        <b/>
        <sz val="12"/>
        <color theme="1"/>
        <rFont val="Arial"/>
        <family val="2"/>
        <charset val="1"/>
      </rPr>
      <t xml:space="preserve"> período de uso </t>
    </r>
    <r>
      <rPr>
        <sz val="12"/>
        <color theme="1"/>
        <rFont val="Arial"/>
        <family val="2"/>
        <charset val="1"/>
      </rPr>
      <t xml:space="preserve">pela Fundação Vanzolini, e caso ele venha a declinar deste consentimento, qual é o procedimento da FCAV; assim como, informando qual é o tratamento a ser realizado posteriormente, caso essa pessoa saia da instituição. 
Para consulta a projetos de outras pessoas que estão fora do perímetro da  FCAV, deve-se informar a data e a fonte que foi utilizada, informando que naquele momento havia um consentimento do titular.  </t>
    </r>
  </si>
  <si>
    <t>uso indevido, inadequado, compartilhamento não autorizado dentro e fora da fundação. Ação de indenização por danos morais</t>
  </si>
  <si>
    <t>Definir processos específicos para o Tdp e para TdpSensíveis;                           Determinar a inclusão da Política de LGPD políticas da empresa; no programa de compliance específicamento para corpo, rosto, voz do cedente,                              Indicar com urgência, um encarregado e divulgar o meio de comunicação oficial com ele  (email, telefone e máquina corporativa         Determinar a elaboração de medidas de boas práticas e treinamento de funcionários constante e regularmente;                   Determinar seja colhido o consentimento do titular dos dp em todas as hipóteses previstas bem como que a exclusão do banco de dados local se dará mediante requerimento expresso.</t>
  </si>
  <si>
    <t>ID00134</t>
  </si>
  <si>
    <t>Produção de obra autoral, original e sem envolvimento de terceiros  (vídeo, foto, ilustração, escrita)</t>
  </si>
  <si>
    <t>Tratamento de dados e imagens contendo gravação, fotografia, ilustração manual/computadorizada e escrita</t>
  </si>
  <si>
    <t>Corpo, rosto, voz e nome do autor.</t>
  </si>
  <si>
    <t>De acordo com a solicitação ou necessidade</t>
  </si>
  <si>
    <t>Computador local ou  de terceiros</t>
  </si>
  <si>
    <t>Servidor GTE , HD,  nuvem ou depósito</t>
  </si>
  <si>
    <t>Solicitante da demanda, equipe UPE, comunicação e autor.</t>
  </si>
  <si>
    <t>Solicitante da demanda, equipe UPE, Comunicação e autor</t>
  </si>
  <si>
    <t>Uso indevido, inadequado, compartilhamento não autorizado dentro e fora da fundação.Ação de indeniação por danos morais.</t>
  </si>
  <si>
    <t>ID00135</t>
  </si>
  <si>
    <t xml:space="preserve">Revisão de material </t>
  </si>
  <si>
    <t>Download e upload de imagens em ambientes previamente autorizados</t>
  </si>
  <si>
    <t>Nome do revisor/editor.</t>
  </si>
  <si>
    <t>Outlook, google drive, HD externo, impresso</t>
  </si>
  <si>
    <t>Solicitante da demanda, equipe UPE  e revisor externo.</t>
  </si>
  <si>
    <t>Solicitante da demanda, equipe UPE  e revisor externo</t>
  </si>
  <si>
    <t xml:space="preserve">Os recursos de google drive e/ou HD externo, devem contar com recursos de segurança habilitados. 
Documentos impressos são passíveis de desvios e acesso por pessoas não autorizadas.
Os dispositivos externos são meios comuns para armazenamento de dados e vazamento de informações. 
</t>
  </si>
  <si>
    <t>O uso de software de digitalização  e monitoramento seja utilizado, devido ao tamanho da instituição e ao uso constante deste tipo de dispositivo.
Documentos impressos devem ser eliminados, e o processo deve ser automatizado sempre que possível.
HD externos, são uma ferramenta de armazenamento que deve ser evitada, mas caso não seja possível, deve-se utilizá-lo com recursos de segurança como senhas e criptografia, em caso de desvio ou perdas estarão com as informações protegidas.</t>
  </si>
  <si>
    <t>ID00136</t>
  </si>
  <si>
    <t>GTE Prest. Serviços</t>
  </si>
  <si>
    <t>Contratação Fornecedores / Prestadores de Serviços PJ e PF</t>
  </si>
  <si>
    <t>Baseado em aprovação prévia pela CE da Autorização de Contratação. 
Cotação de Compras e Formulário de Critério de Julgamento   
Cadastro de Pessoa Jurídica contendo dados pessoais do representante legal e designado. 
Cadastro de Pessoa física. 
Cadastro de cronograma de pagamentos.
Envio de diferentes formas entre e-mails e impressão para assinaturas. - Avisos por email para comparecimento para assinaturas presencial. Eventualmente através de correios ou motoboy. E posteriormente entrega da via ao prestador de serviços e arquivamento no  corporativo da FCAV</t>
  </si>
  <si>
    <t>Nome, telefone, CPF, e-mail, dados bancários, salários.</t>
  </si>
  <si>
    <t xml:space="preserve">Origem de dados  através do responsável de cada equipe contratante. 
</t>
  </si>
  <si>
    <t>Ferramentas :  QP, interno Fluxo de caixa (Banco de Dados)</t>
  </si>
  <si>
    <t>Banco de dados do sistema interno chamado "Fluxo de caixa"
Rede de arquivos.  
Arquivo impresso do contrato arquivados  com acesso restrito a equipe do CF. 
Controle e acompanhamento das assinaturas, de entregas das vias e arquivamento do contratos e aditivos.</t>
  </si>
  <si>
    <t>Fluxo de caixa e Rede de arquivos com acesso exclusivo integrantes. 
Controle Financeiro e no  QP pelo CF e equipe solicitante do contrato.</t>
  </si>
  <si>
    <t>Acesso aos dados conforme liberação para a Rede de arquivos (com Restrição outras equipes) ou perfil cadastrado na ferramenta FC (Banco de Dados)</t>
  </si>
  <si>
    <t>Envio de diferentes formas entre e-mails e impressão para assinaturas ou coleta de assinatura presencial. Através de correios ou motoboy. 
Entrega da via ao prestador de serviços e arquivamento no  corporativo da FCAV.</t>
  </si>
  <si>
    <t>Documentos impressos são passíveis de desvios e acesso por pessoas não autorizadas.
O acesso à pastas de rede e sistemas deve ser revisado periodicamente, com o objetivo de sempre garantir que o acesso está atualizado e correto.</t>
  </si>
  <si>
    <t>Deve-se implementar um software para controle destes documentos (contratos), assim como obtenção de assinatura eletrônica/digital. Os contratos vigentes devem ser atualizados em relação às cláusulas de privacidade,  e devem ser digitalizados (e backupeados). Visando eliminar a via impressa e com isso diminuir o volume de papel existente na organização.
As pastas de rede onde constam estes documentos ou minutas, ou documentos já digitalizados, ou parte destes contratos (dados pessoais) devem ter um controle de acesso revisado semestralmente ou anualmente, Visando garantir que o mínimo acesso está sendo oferecido, somente à quem é de direito. A mesma recomendação vale para o sistema  QP e Fluxo de Caixa</t>
  </si>
  <si>
    <t xml:space="preserve">Envio de diferentes formas entre e-mails e impressão para assinaturas. - Avisos por email para comparecimento para assinaturas presencial. Eventualmente através de correios ou motoboy. </t>
  </si>
  <si>
    <t xml:space="preserve">Risco de compartilhamento e ou uso indevido de dados franqueados. Circulação em diversos setores desnecessariamente.Responsabilidade adm. Junto À ANPD, TAC, Condenação Judicial Trabalhista e Civil. </t>
  </si>
  <si>
    <t>Revisão e Aditamento contratual para dentre outras medidas de segurança, incluir consentimento. Adequar as clausulas contratuais às exigencias da LGPD.</t>
  </si>
  <si>
    <t>ID00137</t>
  </si>
  <si>
    <t>Currículo dos Estagiários (seleção / contratação)</t>
  </si>
  <si>
    <t>Cadastro de Pessoa física, TCEs e TAs no sistema de frequência de estagiários.
Envio de diferentes formas entre e-mails e impressão para assinaturas</t>
  </si>
  <si>
    <t>Nome, telefone, RG, CPF, e-mail, dados bancários, salários, estado civil, religião.</t>
  </si>
  <si>
    <t>Apresentação de formulários impressos ou por email (com aprovação CE). 
Opção com apresentação de  estudante selecionado (CV) ou processo seleção pelo agente CIEE</t>
  </si>
  <si>
    <t>Por email através dos Agentes do CIEE e dados na ferramenta interna : Fluxo de caixa (Banco de dados)</t>
  </si>
  <si>
    <t>Banco de dados do sistema interno chamado "Fluxo de caixa"
Rede de arquivos. 
Banco de dados do sistema interno chamado "controle de frequência"
Arquivo impresso do contrato arquivados  com acesso restrito a equipe do CF. 
Arquivo impresso dos docs fiscais com acesso restrito a equipe do CF. 
Atualmente computadores particulares. 
E-mail de envolvidos CF.</t>
  </si>
  <si>
    <t>Fluxo de caixa e Rede de arquivos com acesso  exclusivo aos integrantes. 
Controle Financeiro.</t>
  </si>
  <si>
    <t xml:space="preserve">Acesso aos dados conforme liberação para a Rede de arquivos ou perfil cadastrado na ferramenta  Fluxo de caixa (banco de dados), </t>
  </si>
  <si>
    <t>Com a pessoa física (PF)</t>
  </si>
  <si>
    <t>Exposição/exploração de dados pessoais de estagiários para uso não autorizado.
Documentos em papel são facilmente passíveis de extravio.</t>
  </si>
  <si>
    <t>Documentos impressos são passíveis de desvios e acesso por pessoas não autorizadas.
Acesso indevido, devido a ausência de um processo de revisão anual contendo acessos indevidos (de ex colaboradores por exemplo) ou excesso de permissões (devido as heranças adquiridas ao longo do tempo) vindo a  comprometer o sigilo e a privacidade aos dados do sistema.</t>
  </si>
  <si>
    <t>Todo e qualquer CV que esteja nas pastas de rede, drive local devem ser eliminados. Somente deve permanecer de posse do RH na pasta do colaborador que é um estagiário ou foi um estagiário. 
O processo deveria ser centralizado pelo CIEE e qualquer CV recebido diretamente, deveria ser direcionado para o CIEE. A FCAV deve solicitar ao CIEE, formalmente, em qual momento estão perante a adequação da LGPD.
Os contratos vigentes devem ser atualizados em relação às cláusulas de privacidade,  e devem ser digitalizados (e backupeados). Visando eliminar a via impressa e com isso diminuir o volume de papel existente na organização.
As pastas de rede onde constam estes documentos CVs devem ter um controle de acesso revisado semestralmente ou anualmente, Visando garantir que o mínimo acesso está sendo oferecido, somente à quem é de direito. A mesma recomendação vale para o sistema  Fluxo de Caixa</t>
  </si>
  <si>
    <r>
      <rPr>
        <sz val="12"/>
        <color theme="1"/>
        <rFont val="Arial"/>
        <family val="2"/>
        <charset val="1"/>
      </rPr>
      <t>Envio de diferentes formas entre e-mails e impressão para assinaturas</t>
    </r>
    <r>
      <rPr>
        <b/>
        <sz val="12"/>
        <color theme="1"/>
        <rFont val="Arial"/>
        <family val="2"/>
        <charset val="1"/>
      </rPr>
      <t>. Circulação de dp sensíveis.</t>
    </r>
  </si>
  <si>
    <t>Risco de compartilhamento e ou uso indevido de dados de menores franqueados. Circulação em diversos setores desnecessariamente. Responsabilização perante ANPD, MP, Justiça da Infancia e Juventude.</t>
  </si>
  <si>
    <r>
      <rPr>
        <sz val="12"/>
        <color theme="1"/>
        <rFont val="Arial"/>
        <family val="2"/>
        <charset val="1"/>
      </rPr>
      <t xml:space="preserve"> Definir processo específico para o Tdp de estagiários.  </t>
    </r>
    <r>
      <rPr>
        <b/>
        <sz val="12"/>
        <color theme="1"/>
        <rFont val="Arial"/>
        <family val="2"/>
        <charset val="1"/>
      </rPr>
      <t>Se houver estagiário menor de idade no quadro, incluir procedimentos de segurança e treinamento para Tdp de adolescentes, somente com consentimento explicito de pais ou responsáveis</t>
    </r>
    <r>
      <rPr>
        <sz val="12"/>
        <color theme="1"/>
        <rFont val="Arial"/>
        <family val="2"/>
        <charset val="1"/>
      </rPr>
      <t>. Treinamento para os funcionários Vanzolini envolvidos nesse processo.</t>
    </r>
  </si>
  <si>
    <t>ID00138</t>
  </si>
  <si>
    <t>Pagamento de fornecedores e prestadores de serviços</t>
  </si>
  <si>
    <t>Análises de documentos e compatibilidade com contrato.
Preparação de AD.
Envio de diferentes formas entre e-mails e impressão para aprovação e encaminhamento ao financeiro corporativo</t>
  </si>
  <si>
    <t>Nome, telefone, RG, CPF, e-mail, dados bancários e salários.</t>
  </si>
  <si>
    <t>Recebimento de notas fiscais de contratados ou SD (solicitação de despesas com anexos) ou e-mail para pessoas físicas (PF)</t>
  </si>
  <si>
    <t xml:space="preserve">Ferramenta interna: Fluxo de caixa. 
Pastas de rede interna.
Email de envolvidos CF e computadores particulares </t>
  </si>
  <si>
    <t>Fluxo de caixa e Rede de arquivos com acesso exclusivo integrantes Controle Financeiro.</t>
  </si>
  <si>
    <t>Acesso aos dados conforme liberação para a Rede de arquivos ou perfil cadastrado no Fluxo de caixa (banco de dados),</t>
  </si>
  <si>
    <t>Contabilidade, contas a pagar e prestadores de serviço.</t>
  </si>
  <si>
    <t xml:space="preserve">Desvios, alterações, fraudes, o processo de restação de contas e reembolso é sempre muito delicado.
O recebimento de documentos comprobatórios em papel são passíveis de desvios e de acesso por pessoa não autorizada.
</t>
  </si>
  <si>
    <t>O processo de aprovação deve ser revisto e realizado apenas de forma online, evitanto o trâmite desses documentos contendo dados pessoais.
Existem ótimas soluções de software que realizam este tipo de trâmite de forma segura, sem papel, com as devidas autorizações e aprovações.</t>
  </si>
  <si>
    <t xml:space="preserve">processamento de dados pessoais em máquina pessoal. </t>
  </si>
  <si>
    <r>
      <rPr>
        <sz val="12"/>
        <color theme="1"/>
        <rFont val="Arial"/>
        <family val="2"/>
        <charset val="1"/>
      </rPr>
      <t>Comprometimento do contrato com a empresa fornecedora. Além dos riscos</t>
    </r>
    <r>
      <rPr>
        <b/>
        <sz val="12"/>
        <color theme="1"/>
        <rFont val="Arial"/>
        <family val="2"/>
        <charset val="1"/>
      </rPr>
      <t xml:space="preserve"> gerais c</t>
    </r>
    <r>
      <rPr>
        <sz val="12"/>
        <color theme="1"/>
        <rFont val="Arial"/>
        <family val="2"/>
        <charset val="1"/>
      </rPr>
      <t>itados. Responsabiliz ANPD, MP, a fornecedora e perante a Justiça Civil.</t>
    </r>
  </si>
  <si>
    <r>
      <rPr>
        <sz val="12"/>
        <color theme="1"/>
        <rFont val="Arial"/>
        <family val="2"/>
        <charset val="1"/>
      </rPr>
      <t xml:space="preserve">Não permitir circulação dos dados contratuais de fornecedores além dos setores necessários. Caso haja compartilhamento, reter consentimento. Adotar uso de emails e máquinas corporativas, todas registradas de acordo com a LGPD.  Rever o modelo padrão de contrato com prestadores de serviço e aditar os antigos, inserindo clausulas sobre Tdp., eventuais responsabilizações e confidencialidade;   Treinamento para os funcionários Vanzolini que fazem o Tdp prest. Serviços e desses prestadores tb  </t>
    </r>
    <r>
      <rPr>
        <b/>
        <sz val="12"/>
        <color theme="1"/>
        <rFont val="Arial"/>
        <family val="2"/>
        <charset val="1"/>
      </rPr>
      <t xml:space="preserve">     </t>
    </r>
  </si>
  <si>
    <t>ID00139</t>
  </si>
  <si>
    <t>Sistema de Gestão Educacional (web)</t>
  </si>
  <si>
    <t>Cadastro de aluno, controle de frequência, controle de disciplinas cursadas.
Envia relação ao Banco para emissão de boleto</t>
  </si>
  <si>
    <t>Funcionários da Secretaria Acadêmica.</t>
  </si>
  <si>
    <t>Com o Banco</t>
  </si>
  <si>
    <t xml:space="preserve">
1) Exploração de vulnerabilidades tecnológicas, no site do Operador, com a instação de softwares maliciosos (hansoware) e acesso indevido ao Banco de dados, gerando incidentes que vão desde a indisponibilidade do serviço, ao vazamento de dados pessoais/sensíveis.
2) O acesso não autorizado, pode comprometer a segurança das informações e dados pessoais. Para que uma análise mais profunda seja realizada é necessário visualizar a listagem dos usuários que estão com acesso aos sistemas da Instituição.
3) Caso tenha a coleta de dados de menores de idade, faz-se necessário ter o consentimento, de forma mandatória.</t>
  </si>
  <si>
    <t>Os pontos de atenção aqui, seria:
1) A página de coleta de dados. Será que já passou por um processo de scan de vulnerabilidade ou um teste de intrusão para identificar possíveis brechas de segurança ? Caso negativo, temos um risco. Caso positivo, ok. 
2) O controle de acesso à esta funcionalidade. Necessário verificar se este sistema já passou por um processo de revisão de acessos lógicos. Caso negativo, temos um risco. Além disso, deve-se seguir o princípio do menor acesso possível para desenvolvimento das atividades profissionais.
3) Caso tenha a coleta de dados de menores de idade, faz-se necessário ter o consentimento, de forma mandatória.</t>
  </si>
  <si>
    <t>página de web sujeita a invasão ou acessada por sujeito não autorizado</t>
  </si>
  <si>
    <r>
      <rPr>
        <sz val="12"/>
        <color theme="1"/>
        <rFont val="Arial"/>
        <family val="2"/>
        <charset val="1"/>
      </rPr>
      <t xml:space="preserve">Uso indevido de dados </t>
    </r>
    <r>
      <rPr>
        <b/>
        <sz val="12"/>
        <color theme="1"/>
        <rFont val="Arial"/>
        <family val="2"/>
        <charset val="1"/>
      </rPr>
      <t>pessoais</t>
    </r>
    <r>
      <rPr>
        <sz val="12"/>
        <color theme="1"/>
        <rFont val="Arial"/>
        <family val="2"/>
        <charset val="1"/>
      </rPr>
      <t xml:space="preserve">. Publicizar </t>
    </r>
    <r>
      <rPr>
        <b/>
        <sz val="12"/>
        <color theme="1"/>
        <rFont val="Arial"/>
        <family val="2"/>
        <charset val="1"/>
      </rPr>
      <t>dados</t>
    </r>
    <r>
      <rPr>
        <sz val="12"/>
        <color theme="1"/>
        <rFont val="Arial"/>
        <family val="2"/>
        <charset val="1"/>
      </rPr>
      <t>. Responsabilidade perante a ANPD. TAC com MP, Condenação Judicial Civil.</t>
    </r>
  </si>
  <si>
    <t>Definir quais funcionários da secretaria poderão acessão o log. Sendo aluno menor, tomar todas as providencias de consentimento de seu responsável. Adotar política de exclusão do cadastro após determinado tempo de conclusão do curso. Adequação imediata dos termos de adesão ao curso à nova LGPD.</t>
  </si>
  <si>
    <t>Contrato PF: Ficha Cadastral, Termo de Qualificação de Fornecedor</t>
  </si>
  <si>
    <t>Informações  de realização de cursos/projetos.
Cadastro de prestador de serviço pessoa física. 
Pagamentos.   
Correção, eliminação através de e-mail ou documento físico.
Dados  para inserção sistema de pagamento - PROTHEUS.</t>
  </si>
  <si>
    <r>
      <rPr>
        <b/>
        <u/>
        <sz val="12"/>
        <color theme="1"/>
        <rFont val="Arial"/>
        <family val="2"/>
        <charset val="1"/>
      </rPr>
      <t xml:space="preserve">Pessoas Física: </t>
    </r>
    <r>
      <rPr>
        <sz val="12"/>
        <color theme="1"/>
        <rFont val="Arial"/>
        <family val="2"/>
        <charset val="1"/>
      </rPr>
      <t xml:space="preserve">Nome, endereço completo, RG com data de expedição e órgão emisor, CPF, nº PIS, Filiação, e-mail, tel residencial, telefone celular e dados bancários e cópia dos respectivos documentos . 
Dados pessoais do </t>
    </r>
    <r>
      <rPr>
        <b/>
        <u/>
        <sz val="12"/>
        <color theme="1"/>
        <rFont val="Arial"/>
        <family val="2"/>
        <charset val="1"/>
      </rPr>
      <t>Repres legal da FCAV. e das testemunhas</t>
    </r>
  </si>
  <si>
    <t>Informações  recebidas da Secretaria Acadêmica, do ECP e de outras áreas da FCAV, dos termos, das fichas etc. com o Professor, com os representantes das PJ:  professor,  cliente, fornecedor, prestador de serviços, provenientes de cooperação etc. 
Envio de comunicação (email, whats, ofício)</t>
  </si>
  <si>
    <t>Departamento de contratos da FCAV</t>
  </si>
  <si>
    <t>Pastas de rede da FCAV e impresso (o físico fica na sala da Mary, em armário que não é trancado)</t>
  </si>
  <si>
    <t>Mary, Rebeca e Reinaldo (no dia a dia, só). 
O financeiro acessa a ficha. 
Os diretores podem acessar eventualmente. 
Outros funcionários podem acessar cpf ou cnpj.</t>
  </si>
  <si>
    <t>Área Financeira.
Secretaria Acadêmica e ECP - Escritório Central de Projetos</t>
  </si>
  <si>
    <t xml:space="preserve">1 - Toda documentação impressa é passível de perdas e extravios.
2 - Os  documentos (grande quantidade)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4 - Ausência de uma política de gestão de fornecedores  (notificado somente parte do processo de gestão)
</t>
  </si>
  <si>
    <t>1 - Se possível, eliminar o formulário impresso e manter (ou estrututar) somente o formulário online. A digitalização de documentos físicos é recomendada. Enquanto os documentos são enviados por eMail, recomendamos que os anexos sejam compactados "zipar" antes de enviar ao destinatário.
2 - Toda documentação física deve ser armazenada por um período específico, previamente definido por alguma lei ou mediante as políticas internas da Fundação Vanzolini (caso não tenha, deve ser construída); após este período o documento deve ser eliminado com segurança.
3 - Recomendamos verificar a segragação lógica dos acessos aos sistemas envolvidos neste processo(Protheus entre outros), assim como  alçadas de aprovação (caso tenha).
4 - Estabelecimento de uma política de gestão de fornecedores, onde descreve desde o processo de escolha, qualificação, revisão e exclusão deste fornecedor à FCAV.
 Obs.: Todos os fornecedores devem ser questionados sobre  a adequação da sua empresa em relação à LGPD.
Recomendamos que o processo seja automatizado através da implementação de um sistema, como por exemplo o JIRA ou Service Now, visando o registro de documentos e controle de acesso aos mesmos, com log e trilhas de auditoria visando "garantir" que o acesso à dados pessoais e dados sensíveis está sendo realizado com base em um processo de autorização prévia.</t>
  </si>
  <si>
    <t xml:space="preserve"> Circulação vulnerável. 
Ausência de: 
a) processo definido para o Tdp; 
b) Política de Privacidade e Proteção de Dados Pessoais; 
c) Programa de governança e boas práticas, 
d) programa de formação continuada..
Acessos lógicos indevidos
Política de retenção de documentos (identificação de vida útil e descarte seguro)</t>
  </si>
  <si>
    <t xml:space="preserve">Risco de vazamento de dados por falha tecnológica ou humana, compartilhamento e ou uso indevido de dados franqueados. Responsabilidade adm. Junto à ANPD, TAC MP, Condenação Judicial  Civil - eventualmente criminal. </t>
  </si>
  <si>
    <t>1- Permitir fluxo de circulação de documentos extritamente necessários; 
2) Aumentar as medidas de segurança para o fluxo desses dados. 
2.a) Definir processos para o Tdp. 2.b)  Transmitir os dados por meios expressos no processo definido. 
3) Formação contínua do pessoal que tem acesso aos documentos.
4) Sempre que houver compartilhamento de dp com terceiros, públicos, ou não, estar garantido pelo consentimento. 
Obs: a existencia de tramitação de documentos físicos, facilita o extravio ou uso indevido, quando não, sigilosos.
5) Coleta apenas de dados necessários.</t>
  </si>
  <si>
    <t>Contrato PJ, prestador de serviço (profissionais,  empresas de publicidade, ar condicionado, etc.). Termos e formulários.</t>
  </si>
  <si>
    <t>Informações  de realização de cursos/projetos.
Cadastro de prestador de serviço pessoa jurídica. 
Envio de comunicação (email, whats, ofício). 
Pagamentos. 
Dados  para inserção sistema de pagamento - PROTHEUS
Correção, eliminação através de e-mail ou documento físico</t>
  </si>
  <si>
    <t>Fone e e-mail comercial, nome (da pessoa física), endereço completo, RG  CPF, e-mail, tel residencial, telefone celular e dados bancários com cópia de documentos no formulário Solicitação de Credenciamento de Fornecedores.</t>
  </si>
  <si>
    <t>1 - Toda documentação impressa é passível de perdas e extravios.
2 - Os  documentos (grande quantidade)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4 - Ausência de uma política que referencia como deve proceder neste tipo de situação (todo o processo de qualificação do fornecedor e periodicidade que deve ser revisitado)</t>
  </si>
  <si>
    <t>1 - Se possível, eliminar o formulário impresso e manter (ou estrututar) somente o formulário online.  Enquanto os documentos são enviados por eMail, recomendamos que os anexos sejam compactados "zipar" antes de enviar ao destinatário.
2 - Toda documentação física deve ser armazenada por um período específico, previamente definido por alguma lei ou mediante as políticas internas da Fundação Vanzolini (caso não tenha, deve ser construída); após este período o documento deve ser eliminado com segurança.
3 - Recomendamos verificar a segragação lógica dos acessos aos sistemas envolvidos neste processo(Protheus entre outros), assim como  alçadas de aprovação (caso tenha).
4 - Estabelecimento de uma política de gestão de fornecedores, onde descreve desde o processo de escolha, qualificação, revisão e exclusão deste fornecedor à FCAV.
Recomendamos que o processo seja automatizado através da implementação de um sistema, como por exemplo o JIRA ou Service Now, visando o registro de documentos e controle de acesso aos mesmos, com log e trilhas de auditoria visando "garantir" que o acesso à dados pessoais e dados sensíveis está sendo realizado com base em um processo de autorização prévia.</t>
  </si>
  <si>
    <t xml:space="preserve"> Armazenamento ou compartilhamento de dados sem processo definido. Excesso de dados,  como data de expedição e órgão emisor de RG,  nº PIS, Filiação. circulação vulnerável. Ausência de: a) processo definido para o Tdp; b) Política de Priv acidade e Proteção de Dados Pessoais; c) Programa de governança e boas práticas, d) programa de formação continuada.</t>
  </si>
  <si>
    <t xml:space="preserve">Risco de  vazamento de dados por falha tecnológica ou humana, como  Endereço completo,  nome (da pessoa física), endereço completo, RG  CPF, e-mail, tel residencial, telefone celular e dados bancários com cópia de documentos compartilhamento e ou uso indevido de dados franqueados. Responsabilidade adm. Junto à ANPD, TAC MP, Condenação Judicial Civil - eventualmente Criminal. </t>
  </si>
  <si>
    <t>1- Permitir fluxo de circulação de documentos extritamente necessários; 2) Aumentar as medidas de segurança para o fluxo desses dados. 2.a) Definir processos para o Tdp. 2.b)  Transmitir os dados por meios expressos no processo definido. 3) Formação contínua do pessoal que tem acesso aos documentos.4) Sempre que houver compartilhamento de dp com terceiros, públicos, ou não, estar garantido pelo consentimento. obs: a existencia de tramitação de documentos físicos, facilita o extravio ou uso indevido, quando não, sigilosos.6) Coleta apenas de dados necessários.</t>
  </si>
  <si>
    <t>Contrato PJ, fornecedor - VR/VT/ VA/Plano de saúde/ Plano odontológico/</t>
  </si>
  <si>
    <t>Informações  de realização de cursos/projetos
Cadastro de prestador de serviço pessoa Jurídica. 
Envio de comunicação (email, whats, ofício). 
Pagamentos. 
Correção, eliminação através de e-mail ou documento físico.
Dados  para inserção sistema de pagamento - PROTHEUS</t>
  </si>
  <si>
    <t>Nome, endereço completo, RG , CPF, nº PIS, Filiação, e-mail, tel residencial, telefone celular (no formulário Termo de Compromisso Qualificação de Fornecedor).</t>
  </si>
  <si>
    <t>Informações  recebidas da Secretaria Acadêmica, do ECP e de outras áreas da FCAV, dos Termos, das Fichas etc. com os representantes das PJ: fornecedor, prestador de serviços etc. 
Envio de comunicação (email, whats, ofício)</t>
  </si>
  <si>
    <t>Departamento de RH e Contratos da FCAV</t>
  </si>
  <si>
    <t>Área Financeira.
Recursos Humanos e próprio fornecedor</t>
  </si>
  <si>
    <t>1 - Toda documentação impressa é passível de perdas e extravios.
2 - Os  documentos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4 - Ausência de uma política que referencia como deve proceder neste tipo de situação (todo o processo de qualificação do fornecedor e periodicidade que deve ser revisitado)</t>
  </si>
  <si>
    <t>1 - Se possível, eliminar o formulário impresso e manter (ou estrututar) somente o formulário online.  Enquanto os documentos são enviados por eMail, recomendamos que os anexos sejam compactados "zipar" antes de enviar ao destinatário.
2 - Toda documentação física deve ser armazenada por um período específico, previamente definido por alguma lei ou mediante as políticas internas da Fundação Vanzolini (caso não tenha, deve ser construída); após este período o documento deve ser eliminado com segurança.
3 - Recomendamos verificar a segragação lógica dos acessos aos sistemas envolvidos neste processo, assim como  alçadas de aprovação (caso tenha).
4 - Estabelecimento de uma política de gestão de fornecedores, onde descreve desde o processo de escolha, qualificação, revisão e exclusão deste fornecedor à FCAV.
Recomendamos que o processo seja automatizado através da implementação de um sistema, como por exemplo o JIRA ou Service Now, visando o registro de documentos e controle de acesso aos mesmos, com log e trilhas de auditoria visando "garantir" que o acesso à dados pessoais e dados sensíveis está sendo realizado com base em um processo de autorização prévia.</t>
  </si>
  <si>
    <t xml:space="preserve">Risco de vazamento de dados por falha humana ou tecnológica, como: Nome, endereço completo, RG , CPF, nº PIS, Filiação, e-mail, tel residencial, telefone celular. Compartilhamento e ou uso indevido de dados franqueados. Responsabilidade adm. Junto à ANPD, TAC MP, Condenação Judicial Civil - eventualmente Criminal. </t>
  </si>
  <si>
    <t>1- Permitir fluxo de circulação de documentos extritamente necessário; 2) Aumentar as medidas de segurança para o fluxo desses dados. 2.a) Definir processos para o Tdp. 2.b)  Transmitir os dados por meios expressos no processo definido. 3)Formação contínua do pessoal que tem acesso aos documentos. 4) Sempre que houver compartilhamento de dp com terceiros, públicos ou não, estar garantido pelo consentimento.obs: a existencia de tramitação de documentos físicos, facilita o extravio ou uso indevido, quando não, sigilosos. 5) Coleta de dados apenas necessários.</t>
  </si>
  <si>
    <t>Contrato PJ -  cliente (Sebrae, bradesco, banco itau, sanofi)</t>
  </si>
  <si>
    <t>Informações  de realização de cursos/projetos.
Preenchimento de Ficha e Termo - Contrato.  
Emissão de NFs de cobrança pela prestação do serviço.
Envio de comunicação (email, whats, ofício). 
Correção, eliminação através de e-mail ou documento físico</t>
  </si>
  <si>
    <t>Nome,  RG , CPF dos dirigentes da FCAV ou do procurador. Dados do Representante legal da empresa contratante e endereço.</t>
  </si>
  <si>
    <t xml:space="preserve">Informações recebidas da Secretaria Acadêmica, do ECP e de outras áreas da FCAV, dos Termos, das Fichas etc. com os representantes das PJ:  professor,  cliente.
Envio de comunicação (email, whats, ofício)  </t>
  </si>
  <si>
    <t>Departamento ECP da FCAV</t>
  </si>
  <si>
    <t>Mary, Rebeca e Reinaldo (no dia a dia, só). 
Os diretores podem acessar eventualmente. 
Banco (se houver necessidade de seguro fiança ou garantia) .</t>
  </si>
  <si>
    <t xml:space="preserve">Externamente com os respectivos clientes, com o Banco e com a área Financeira. </t>
  </si>
  <si>
    <t xml:space="preserve">1 - Toda documentação impressa é passível de perdas e extravios.
2 - Os  documentos (grande quantidade)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t>
  </si>
  <si>
    <t>1 - Se possível, eliminar o formulário impresso e manter (ou estrututar) somente o formulário online. A digitalização de documentos físicos é recomendada. Enquanto os documentos são enviados por eMail, recomendamos que os anexos sejam compactados "zipar" antes de enviar ao destinatário.
2 - Toda documentação física deve ser armazenada por um período específico, previamente definido por alguma lei ou mediante as políticas internas da Fundação Vanzolini (caso não tenha, deve ser construída); após este período o documento deve ser eliminado com segurança.
3 - Recomendamos verificar a segragação lógica dos acessos aos sistemas envolvidos neste processo(Protheus entre outros), assim como  alçadas de aprovação (caso tenha).
 Obs.: Todos os fornecedores/parceiros e clientes devem ser questionados sobre  a adequação da sua empresa em relação à LGPD.
Recomendamos que o processo seja automatizado através da implementação de um sistema, como por exemplo o JIRA ou Service Now, visando o registro de documentos e controle de acesso aos mesmos, com log e trilhas de auditoria visando "garantir" que o acesso à dados pessoais e dados sensíveis está sendo realizado com base em um processo de autorização prévia.</t>
  </si>
  <si>
    <t>Armazenamento ou compartilhamento de dados sem processo definido, Excesso de dados,  como data de expedição e órgão emisor de RG,  nº PIS, Filiação. 
Ausência de: 
a) processo definido para o Tdp; 
b) Política de Priv acidade e Proteção de Dados Pessoais; 
c) Programa de governança e boas práticas, 
d) programa de formação continuada.</t>
  </si>
  <si>
    <t>Contrato PJ - Cooperação Técnica (parceria) : academica, científica e projetos PD&amp;I (Pesquisa, Desenvolvimento e Inovação)</t>
  </si>
  <si>
    <t>Informações  de realização de cursos/projetos
Preenchimento de Ficha e Termo - Contrato.  
Envio de comunicação (email, whats, ofício). 
Correção, eliminação. 
Emissão de Certificados.
Lista de presença através de e-mail ou documento físico</t>
  </si>
  <si>
    <t>Nome,  RG ou CPF da estemunha FCAV</t>
  </si>
  <si>
    <t>Informações recebidas da Secretaria Acadêmica, do ECP e de outras áreas da FCAV (Diretoria Executiva, Cooperadores, área de PD&amp;I , com os representantes das PJ:   cliente das diversas cooperações).
Envio de comunicação (email, whats, ofício)</t>
  </si>
  <si>
    <t xml:space="preserve">Mary e Reinaldo(no dia a dia, sim). 
Os coordenadores das diversas cooperações. 
Os diretores podem acessar eventualmente. </t>
  </si>
  <si>
    <t xml:space="preserve">Risco de vazamento de dados por falha humana ou tecnológica, como: Nome, endereço completo, RG , CPF, nº PIS, Filiação, e-mail, tel residencial, telefone celular. 
Compartilhamento e ou uso indevido de dados franqueados. 
Responsabilidade adm. Junto à ANPD, TAC MP, Condenação Judicial Civil - eventualmente Criminal. </t>
  </si>
  <si>
    <t>1- Permitir fluxo de circulação de documentos extritamente necessário; 
2) Aumentar as medidas de segurança para o fluxo desses dados. 
2.a) Definir processos para o Tdp. 2.b)  Transmitir os dados por meios expressos no processo definido. 
3)Formação contínua do pessoal que tem acesso aos documentos. 
4) Sempre que houver compartilhamento de dp com terceiros, públicos ou não, estar garantido pelo consentimento.
Obs: a existencia de tramitação de documentos físicos, facilita o extravio ou uso indevido, quando não, sigilosos. 
5) Coleta de dados apenas necessários.</t>
  </si>
  <si>
    <t>Termo de Bolsa - Ficha aluno, Termo</t>
  </si>
  <si>
    <t xml:space="preserve">Contratação de bolsista para realização de cursos/projetos. 
Formalização do Termo de Bolsa. 
Correção, eliminação através de e-mail ou documento físico.
Dados  para inserção sistema de pagamento - PROTHEUS. </t>
  </si>
  <si>
    <t xml:space="preserve">Nome, Endereço Completo, RG, CPF, nº de matrícula na Universidade, comprovante conta bancária, com cópia dos documentos do aluno na Ficha Cadastral Bolsista.
Dados do Representante legal da FCAV ou procurador.
Nome do coordenador que serve de testemunha. </t>
  </si>
  <si>
    <t xml:space="preserve"> Informações do Coordenador/Diretor Executivo.
Envio de comunicação (email, whats, ofício)</t>
  </si>
  <si>
    <t>Mary e Reinaldo, (no dia a dia, sim). 
O financeiro acessa a ficha. 
Os diretores podem acessar eventualmente. 
Outros funcionários podem acessar CPF.</t>
  </si>
  <si>
    <t xml:space="preserve">Área Financiera                  </t>
  </si>
  <si>
    <t>1 - Toda documentação impressa é passível de perdas e extravios.
2 - Os  documentos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4 - Ausência de uma política que referencia como deve proceder neste tipo de situação (todo o processo de qualificação do fornecedor e periodicidade que deve ser revisitado)</t>
  </si>
  <si>
    <t>muito alto
(9)</t>
  </si>
  <si>
    <t>Armazenamento de dados em excesso, como: nº PIS. Ausência de: a) processo definido para o Tdp; b) Política de Priv acidade e Proteção de Dados Pessoais; c) Programa de governança e boas práticas, d) programa de formação continuada.  Neste caso, nome, Endereço Completo, RG, CPF, não são excessivos, nº USP, e comprovante conta bancária com cópia dos documentos do aluno na Ficha Cadastral Bolsistsão necessários.</t>
  </si>
  <si>
    <t xml:space="preserve">Risco  de vazamento, compartilhamento por falha tecnologica ou humana e ou uso indevido de dados franqueados. Responsabilidade adm. Junto à ANPD, TAC MP, Condenação Judicial Civil - eventualmente Criminal . </t>
  </si>
  <si>
    <t>1- Permitir fluxo de circulação de documentos extritamente necessário; 2) Aumentar as medidas de segurança para o fluxo desses dados.  2.a) Definir processos para o Tdp. 2.b) Transmitir os dados por meios expressos no fluxo. 3)Formação contínua do pessoal que tem acesso aos documentos. 4) Sempre que houver compartilhamento de dp com terceiros, públicos ou não, estar garantido pelo consentimento.obs: a existencia de tramitação de documentos físicos, facilita o extravio ou uso indevido, quando não, sigilosos. 5) Coleta de dados apenas necessários.</t>
  </si>
  <si>
    <t xml:space="preserve">Termo de confidencialidade </t>
  </si>
  <si>
    <t>Formalização do Instrumento. 
Correção e/ou eliminação através de e-mail ou documento físico</t>
  </si>
  <si>
    <t xml:space="preserve">Nome, endereço completo,  RG, CPF dos representantes legais do cliente  e da FCAV. </t>
  </si>
  <si>
    <t>Informações recebidas dos Coordenadores  de cursos/projetos ou Diretoria Executiva, com os representantes das PJ :  professor,  cliente, fornecedor, prestador de serviços. 
Envio de comunicação (email, whats, ofício)</t>
  </si>
  <si>
    <t>Mary, Rebeca  e Reinaldo,  (no dia a dia, sim). 
Os diretores podem acessar eventualmente.</t>
  </si>
  <si>
    <t xml:space="preserve"> Com o cliente, o coordenador e eventualmente com os diretores. </t>
  </si>
  <si>
    <t xml:space="preserve">1 - Toda documentação impressa é passível de perdas e extravios.
2 - Os  documentos (grande quantidade)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t>
  </si>
  <si>
    <t>1 - Se possível, eliminar o formulário impresso e manter (ou estrututar) somente o formulário online. A digitalização de documentos físicos é recomendada. Enquanto os documentos são enviados por eMail, recomendamos que os anexos sejam compactados "zipar" antes de enviar ao destinatário.
2 - Toda documentação física deve ser armazenada por um período específico, previamente definido por alguma lei ou mediante as políticas internas da Fundação Vanzolini (caso não tenha, deve ser construída); após este período o documento deve ser eliminado com segurança.
3 - Recomendamos verificar a segragação lógica dos acessos aos sistemas envolvidos neste processo(Protheus entre outros), assim como  alçadas de aprovação (caso tenha).
Recomendamos que o processo seja automatizado através da implementação de um sistema, como por exemplo o JIRA ou Service Now, visando o registro de documentos e controle de acesso aos mesmos, com log e trilhas de auditoria visando "garantir" que o acesso à dados pessoais e dados sensíveis está sendo realizado com base em um processo de autorização prévia.</t>
  </si>
  <si>
    <t>Ausência de: 
a) processo definido para o Tdp; 
b) Política de Priv acidade e Proteção de Dados Pessoais; 
c) Programa de governança e boas práticas, 
d) programa de formação continuada.</t>
  </si>
  <si>
    <t xml:space="preserve">Risco de exposição, ou uso indevido de dados como nome, endereço completo, RG, CPF , nº USP, por falha humana ou tecnologica; compartilhamento e ou uso indevido de dados franqueados. Responsabilidade adm. Junto à ANPD, TAC MP, Condenação Judicial Criminal e Civil. </t>
  </si>
  <si>
    <t>Instrumento de concessão de desconto</t>
  </si>
  <si>
    <t>Formalização do Termo através de e-mail ou documento físico</t>
  </si>
  <si>
    <t>Nome, RG, CPF dos representantes legais da FCAV  ou procurador e da empresa solicitante</t>
  </si>
  <si>
    <t>Informações  recebidas da Secretaria Acadêmica.
Envio de comunicação (email, whats, ofício)</t>
  </si>
  <si>
    <t>Mary, Reinaldo  e Secretaria Acadêmica.</t>
  </si>
  <si>
    <t>Com o cliente, Coordenador ou Secretaria Academica</t>
  </si>
  <si>
    <t>1- Gerar fluxo de circulação de documentos extritamente necessário; 
2) Aumentar as medidas de segurança para o fluxo desses dados.  
3) Transmitir os dados por meios expressos no fluxo. 
4)Formação contínua do pessoal que tem acesso aos documentos.
5) Sempre que houver compartilhamento de dp com terceiros, públicos ou não, estar garantido pelo consentimento.obs: a existencia de tramitação de documentos físicos, facilita o extravio ou uso indevido, quando não, sigilosos.
6) Coleta de dados apenas necessários.</t>
  </si>
  <si>
    <t>Contrato com advogados</t>
  </si>
  <si>
    <t>Cadastro de prestador de serviço pessoa jurídica.
Pagamentos. 
Correção, eliminação através de e-mail ou documento físico</t>
  </si>
  <si>
    <t xml:space="preserve">Nome (da pessoa física), endereço completo, RG  CPF, e-mail, tel residencial, telefone celular e dados bancários com cópia de documentos no formulário Solicitação de Credenciamento de Fornecedores). </t>
  </si>
  <si>
    <t xml:space="preserve">Informações recebidas de todas as áreas da FCAV, Coordenadores e Diretoria Executiva.
Envio de comunicação (email, whats, ofício)      </t>
  </si>
  <si>
    <t xml:space="preserve">Mary e Reinaldo  (no dia a dia) e área solicitante.
O financeiro acessa a ficha. 
Os diretores podem acessar eventualmente. 
Outros funcionários podem acessar CPF.      </t>
  </si>
  <si>
    <t>Contrato de locação</t>
  </si>
  <si>
    <t>Cadastro de prestador de serviço pessoa jurídica. 
Pagamentos. 
Correção, eliminação através de e-mail ou documento físico</t>
  </si>
  <si>
    <t>Nome (da pessoa física), endereço completo, RG  CPF, e-mail, tel residencial, telefone celular e dados bancários , preenchimento do formulário Solicitação de Credenciamento de Fornecedores).</t>
  </si>
  <si>
    <t>Informações recebidas da área solicitante.  
Envio de comunicação (email, whats, ofício)</t>
  </si>
  <si>
    <t>Mary e Reinaldo  (no dia a dia)  e área solicitante da locação de imóvel.
O financeiro acessa a ficha. 
Os diretores podem acessar eventualmente. 
Outros funcionários podem acessar CPF.</t>
  </si>
  <si>
    <t>Contrato com o poder público</t>
  </si>
  <si>
    <t>Informações  de realização de cursos/projetos.
Cadastro de prestador de serviço pessoa jurídica. 
Pagamentos. 
Correção, eliminação através de e-mail ou documento físico</t>
  </si>
  <si>
    <t>Nome (da pessoa física), endereço completo, RG  CPF, e-mail, tel residencial, telefone celular e dados bancários.  
Os mesmos dados da FCAV e seus representantes legais.</t>
  </si>
  <si>
    <t>Informações  recebidas  dos coordenadores do ECP e de outras áreas da FCAV.
Envio de comunicação (email, whats, ofício)</t>
  </si>
  <si>
    <t>Mary, Rebeca e Reinaldo  (no dia a dia, sim). 
O financeiro acessa a ficha. 
Os diretores podem acessar eventualmente. 
Outros funcionários podem acessar cpf ou cnpj.</t>
  </si>
  <si>
    <t>Área Financeira,  coordenadores de projetos e GTE.</t>
  </si>
  <si>
    <t xml:space="preserve">Contrato de locação de equipamentos
</t>
  </si>
  <si>
    <t>Cadastro de prestador de serviço pessoa jurídica.  
Pagamentos. 
Correção,  através de e-mail ou documento físico e inserção no sistema de pagamento da FCAV.</t>
  </si>
  <si>
    <t>Nome (da pessoa física), endereço completo, RG  CPF, e-mail, tel residencial, telefone celular e dados bancários, preenchimento do formulário Solicitação de Credenciamento de Fornecedores) os mesmos dados dos Representantes legais da empresa.</t>
  </si>
  <si>
    <t>Informações recebidas da área solicitante.
Envio de comunicação (email, whats, ofício)</t>
  </si>
  <si>
    <t>Mary e Reinaldo  (no dia a dia, sim) e área solicitante da locação de imóvel. 
O financeiro acessa a ficha. 
Os diretores podem acessar eventualmente. 
Outros funcionários podem acessar cpf ou cnpj.</t>
  </si>
  <si>
    <t>1 - Toda documentação impressa é passível de perdas e extravios.
2 - Os  documentos ficam armazenados em armários (e possivelmente gavetas) sem chaves, passível de acesso indevido e retirada de documentos sem autorização.
3 - O controle de acesso, tanto lógico como físico, a estes documentos, não está muito definido e/ou segregado. Identificamos riscos de coleta de informações, captura de documentos e possível desvio de informações.
4 - Ausência de uma política que referencia como deve proceder neste tipo de situação (todo o processo de qualificação do fornecedor e periodicidade que deve ser revisitado)</t>
  </si>
  <si>
    <t>1 - Os documentos enviados por eMail, devem ser critografados, caso não seja possível,  os anexos devem ser compactados "zipar" antes de enviar ao destinatário.
2 - Toda documentação física deve ser armazenada por um período específico, previamente definido por alguma lei ou mediante as políticas internas da FCAV (caso não tenha, deve ser construída); após este período o documento deve ser eliminado com segurança, conforme previsto nesta Política de Retenção de Documentos da FCAV.
3 - Recomendamos verificar a segregação lógica dos acessos às pastas de rede, além de uma revisão periódica (anualmente) das permissões de acesso.
4 - Estabelecimento de uma Política de Qualificação de Fornecedores, onde descreve desde o processo de escolha, qualificação, revisão e exclusão deste fornecedor à FCAV.
5 - Recomendamos que o processo seja automatizado através da implementação de um sistema, como por exemplo o JIRA ou Service Now, visando o registro de documentos e controle de acesso, com log e trilhas de auditoria visando "garantir" que o acesso à dados pessoais e dados sensíveis está sendo realizado com base em um processo de autorização prévia.</t>
  </si>
  <si>
    <t>1- Permitir fluxo de circulação de documentos estritamente necessários; 2) Aumentar as medidas de segurança para o fluxo desses dados. 2.a) Definir processos para o Tdp. 2.b)  Transmitir os dados por meios expressos no processo definido. 3) Formação contínua do pessoal que tem acesso aos documentos.4) Sempre que houver compartilhamento de dp com terceiros, públicos, ou não, estar garantido pelo consentimento. obs: a existencia de tramitação de documentos físicos, facilita o extravio ou uso indevido, quando não, sigilosos.6) Coleta apenas de dados necessários.</t>
  </si>
  <si>
    <t xml:space="preserve">Contrato PJ -  cliente (Termo de Fomento)
</t>
  </si>
  <si>
    <t>Realização de cursos/projetos recebidas do ECP e de outras áreas da FCAV.
Preenchimento do formulário "Abertura de Centro de Custo" por email e/ou meio físico entre as partes (cliente e FCAV).
Correção, eliminação de dados e informações necessárias ao projeto/trabalho.</t>
  </si>
  <si>
    <t>Informações recebidas do ECP e de outras áreas da FCAV, com os representantes das PJ:  cliente.
Envio de comunicação (email, whats, ofício)</t>
  </si>
  <si>
    <t>Pastas de rede interna da FCAV e impresso (o físico fica na sala da Mary, em armário que não é trancado)</t>
  </si>
  <si>
    <t>O compartilhamento é feito externamente com o Banco, com a área Financeira (para emissão de NFs de cobrança pela prestação do serviço) e com o coordenador.</t>
  </si>
  <si>
    <t xml:space="preserve">
Caso, estes  contratos contenham dados pessoais relacionados aos prestadores de serviço PJ. 
Temos a vulnerabilidade de exposição destes dados a pessoas não autorizadas.
Documentos em papel são facilmente passíveis de extravio.</t>
  </si>
  <si>
    <t xml:space="preserve"> 
 Ausência de: 
a) processo definido para o Tdp; 
b) Política de Priv acidade e Proteção de Dados Pessoais; 
c) Programa de governança e boas práticas, 
d) programa de formação continuada.</t>
  </si>
  <si>
    <t xml:space="preserve">Risco de vazamento de dados por falha humana ou tecnológica, como: Nome, endereço completo, RG , CPF, e-mail, tel residencial, telefone celular do representante legal da empresa cliente ou da FCAV. Compartilhamento e ou uso indevido de dados franqueados. Responsabilidade adm. Junto à ANPD, TAC MP, Condenação Judicial Civil - eventualmente Criminal. </t>
  </si>
  <si>
    <t>1- Permitir fluxo de circulação de documentos estritamente necessário; 2) Aumentar as medidas de segurança para o fluxo desses dados. 2.a) Definir processos para o Tdp. 2.b)  Transmitir os dados por meios expressos no processo definido. 3)Formação contínua do pessoal que tem acesso aos documentos. 4) Sempre que houver compartilhamento de dp com terceiros, públicos ou não, estar garantido pelo consentimento.obs: a existencia de tramitação de documentos físicos, facilita o extravio ou uso indevido, quando não, sigilosos. 5) Coleta de dados apenas necessários.</t>
  </si>
  <si>
    <t>ID00153</t>
  </si>
  <si>
    <t>Compras/Infra</t>
  </si>
  <si>
    <t>Envio de cotações</t>
  </si>
  <si>
    <r>
      <rPr>
        <sz val="12"/>
        <color theme="1"/>
        <rFont val="Arial"/>
        <family val="2"/>
        <charset val="1"/>
      </rPr>
      <t xml:space="preserve">Obtenção dos preços via orçamentos e lançamento no sistema TOTVs                </t>
    </r>
    <r>
      <rPr>
        <sz val="12"/>
        <color rgb="FFFF0000"/>
        <rFont val="Arial"/>
        <family val="2"/>
        <charset val="1"/>
      </rPr>
      <t>Nesta coluna - quais são os usos dos dados? Cadastra? Consulta? Corrige? Exclui? Faz telefonemas, manda email?</t>
    </r>
  </si>
  <si>
    <r>
      <rPr>
        <sz val="12"/>
        <color theme="1"/>
        <rFont val="Arial"/>
        <family val="2"/>
        <charset val="1"/>
      </rPr>
      <t xml:space="preserve">e-mail                     </t>
    </r>
    <r>
      <rPr>
        <sz val="12"/>
        <color rgb="FFFF0000"/>
        <rFont val="Arial"/>
        <family val="2"/>
        <charset val="1"/>
      </rPr>
      <t>Nesta coluna - quais dados pessoais? Nome, RG, CPF, Endereço?</t>
    </r>
  </si>
  <si>
    <r>
      <rPr>
        <sz val="12"/>
        <color theme="1"/>
        <rFont val="Arial"/>
        <family val="2"/>
        <charset val="1"/>
      </rPr>
      <t xml:space="preserve">Recebimento via e-mail do fornecedor </t>
    </r>
    <r>
      <rPr>
        <sz val="12"/>
        <color rgb="FFFF0000"/>
        <rFont val="Arial"/>
        <family val="2"/>
        <charset val="1"/>
      </rPr>
      <t xml:space="preserve"> Obtenção dos preços via orçamentos e Recebimento via e-mail, Correios ou Acesso de site ?  </t>
    </r>
  </si>
  <si>
    <r>
      <rPr>
        <sz val="12"/>
        <color theme="1"/>
        <rFont val="Arial"/>
        <family val="2"/>
        <charset val="1"/>
      </rPr>
      <t xml:space="preserve">Sistema TOTVs  </t>
    </r>
    <r>
      <rPr>
        <sz val="12"/>
        <color rgb="FFFF0000"/>
        <rFont val="Arial"/>
        <family val="2"/>
        <charset val="1"/>
      </rPr>
      <t>Os dados podem, eventualmente, ser tratados na máquina?</t>
    </r>
  </si>
  <si>
    <r>
      <rPr>
        <sz val="12"/>
        <color theme="1"/>
        <rFont val="Arial"/>
        <family val="2"/>
        <charset val="1"/>
      </rPr>
      <t xml:space="preserve">e-mail  </t>
    </r>
    <r>
      <rPr>
        <sz val="12"/>
        <color rgb="FFFF0000"/>
        <rFont val="Arial"/>
        <family val="2"/>
        <charset val="1"/>
      </rPr>
      <t>Os dados não ficam no sistema? Os dados podem, eventualmente, ficar na máquina?</t>
    </r>
  </si>
  <si>
    <t>Bruno, Francielle e Cida</t>
  </si>
  <si>
    <r>
      <rPr>
        <sz val="12"/>
        <color theme="1"/>
        <rFont val="Arial"/>
        <family val="2"/>
        <charset val="1"/>
      </rPr>
      <t xml:space="preserve">Usuários do Departamento de Compras do sistema TOTVs. </t>
    </r>
    <r>
      <rPr>
        <sz val="12"/>
        <color rgb="FFFF0000"/>
        <rFont val="Arial"/>
        <family val="2"/>
        <charset val="1"/>
      </rPr>
      <t>Internamente, esses dados vão para outros setores? Nunca vão para fora da FCAV?</t>
    </r>
    <r>
      <rPr>
        <sz val="12"/>
        <color theme="1"/>
        <rFont val="Arial"/>
        <family val="2"/>
        <charset val="1"/>
      </rPr>
      <t xml:space="preserve"> </t>
    </r>
    <r>
      <rPr>
        <sz val="12"/>
        <color rgb="FFFF0000"/>
        <rFont val="Arial"/>
        <family val="2"/>
        <charset val="1"/>
      </rPr>
      <t>As cotações enviadas são compartilhadas com fornecedores.</t>
    </r>
  </si>
  <si>
    <t xml:space="preserve">Exposição de dados dos responsáveis por compras e Cotações, assim como a exposição de dados confidenciais de preços e condições Comerciais
</t>
  </si>
  <si>
    <t>Trocas de emails sem criptação gera o risco de uso e compartilhamento indevido</t>
  </si>
  <si>
    <r>
      <rPr>
        <sz val="12"/>
        <color rgb="FF000000"/>
        <rFont val="Arial"/>
        <family val="2"/>
        <charset val="1"/>
      </rPr>
      <t xml:space="preserve">1. Necessidade de atualizar o TOTVS para a versão LGDP Compliance.
2. A priori em </t>
    </r>
    <r>
      <rPr>
        <b/>
        <sz val="12"/>
        <color rgb="FF000000"/>
        <rFont val="Arial"/>
        <family val="2"/>
        <charset val="1"/>
      </rPr>
      <t>propostas comerciais</t>
    </r>
    <r>
      <rPr>
        <sz val="12"/>
        <color rgb="FF000000"/>
        <rFont val="Arial"/>
        <family val="2"/>
        <charset val="1"/>
      </rPr>
      <t xml:space="preserve"> não há informações sensíveis (raça ou etnia, opinião política, religião, filiação partidária ou sindical, dados sobre saúde, opção sexual, dados biométricos), então o tráfego pode continuar sendo feito por e-mail.
3. Evitar a inclusão de dados pessoasl nas cotações
4. Rever o procedimento de arquivamento das cotações, reduzindo a impressão e arquivamento em papel
5. Não arquivar as Cotações em 'Pastas Públicas".
6. Havendo condições as informações devem ser criptografadas, aumentando a garantia que somente os envolvidos terão o acesso aos dados.</t>
    </r>
  </si>
  <si>
    <r>
      <rPr>
        <sz val="12"/>
        <color rgb="FF000000"/>
        <rFont val="Arial"/>
        <family val="2"/>
        <charset val="1"/>
      </rPr>
      <t xml:space="preserve">O setor de compras trata poucos dados pessoais, razão pela qual considera-se </t>
    </r>
    <r>
      <rPr>
        <b/>
        <sz val="12"/>
        <color rgb="FF000000"/>
        <rFont val="Arial"/>
        <family val="2"/>
        <charset val="1"/>
      </rPr>
      <t>baixa</t>
    </r>
    <r>
      <rPr>
        <sz val="12"/>
        <color rgb="FF000000"/>
        <rFont val="Arial"/>
        <family val="2"/>
        <charset val="1"/>
      </rPr>
      <t xml:space="preserve"> a probabilidade</t>
    </r>
  </si>
  <si>
    <r>
      <rPr>
        <sz val="12"/>
        <color rgb="FF000000"/>
        <rFont val="Arial"/>
        <family val="2"/>
        <charset val="1"/>
      </rPr>
      <t xml:space="preserve">Caso venha a se concretizar o risco, o impacto pode ser </t>
    </r>
    <r>
      <rPr>
        <b/>
        <sz val="12"/>
        <color rgb="FF000000"/>
        <rFont val="Arial"/>
        <family val="2"/>
        <charset val="1"/>
      </rPr>
      <t>alto</t>
    </r>
  </si>
  <si>
    <t>Médio</t>
  </si>
  <si>
    <t>Se, de fato, os dados são armazenados em emails, como consta, a ausência de criptografia é uma vulnerabilidade. Ausência de processos definidos, especialmente para o tratamento e o compartilhamento de dados pessoais.</t>
  </si>
  <si>
    <r>
      <rPr>
        <sz val="12"/>
        <color theme="1"/>
        <rFont val="Calibri"/>
        <family val="2"/>
        <charset val="1"/>
      </rPr>
      <t xml:space="preserve">O preenchimento desta planilha não informou quais dados pessoais são tratados em cada atividade. Deduzindo-se que o setor de compras trata poucos dados pessoais, a classificação geral dos riscos ficou entre média e baixa; entretanto, devem-se ponderar no setor as premissas utilizadas por esta consultoria. Notem que os riscos, </t>
    </r>
    <r>
      <rPr>
        <b/>
        <u/>
        <sz val="12"/>
        <color theme="1"/>
        <rFont val="Calibri"/>
        <family val="2"/>
        <charset val="1"/>
      </rPr>
      <t>caso se concretizem, são sempre altos</t>
    </r>
    <r>
      <rPr>
        <sz val="12"/>
        <color theme="1"/>
        <rFont val="Calibri"/>
        <family val="2"/>
        <charset val="1"/>
      </rPr>
      <t xml:space="preserve">, dada a possibilidade de resultarem em condenações administrativas e judiciais. A recomendação é de adotar medidas capazes de minimizar, ao máximo, as vulnerabilidade. </t>
    </r>
  </si>
  <si>
    <t>ID00154</t>
  </si>
  <si>
    <t>Aprovação de orçamentos e emissão de pedidos para liberação via sistema TOTVs</t>
  </si>
  <si>
    <r>
      <rPr>
        <sz val="12"/>
        <color theme="1"/>
        <rFont val="Arial"/>
        <family val="2"/>
        <charset val="1"/>
      </rPr>
      <t xml:space="preserve">e-mail </t>
    </r>
    <r>
      <rPr>
        <sz val="12"/>
        <color rgb="FFFF0000"/>
        <rFont val="Arial"/>
        <family val="2"/>
        <charset val="1"/>
      </rPr>
      <t>Quais são os dados pessoais utilizados nessas atividades?</t>
    </r>
  </si>
  <si>
    <r>
      <rPr>
        <sz val="12"/>
        <color theme="1"/>
        <rFont val="Arial"/>
        <family val="2"/>
        <charset val="1"/>
      </rPr>
      <t xml:space="preserve">Envio de e-mail ao fornecedor  </t>
    </r>
    <r>
      <rPr>
        <sz val="12"/>
        <color rgb="FFFF0000"/>
        <rFont val="Arial"/>
        <family val="2"/>
        <charset val="1"/>
      </rPr>
      <t>Há coleta Na emissão de pedidos?</t>
    </r>
  </si>
  <si>
    <t>Rede interna FCAV</t>
  </si>
  <si>
    <r>
      <rPr>
        <sz val="12"/>
        <color theme="1"/>
        <rFont val="Arial"/>
        <family val="2"/>
        <charset val="1"/>
      </rPr>
      <t>Usuários com acesso de solicitante no sistema TOTV</t>
    </r>
    <r>
      <rPr>
        <sz val="12"/>
        <color rgb="FFFF0000"/>
        <rFont val="Arial"/>
        <family val="2"/>
        <charset val="1"/>
      </rPr>
      <t>s os dados usados na atividade são compartilhados com o fornecedor. Seriam compartilhado com outras organizações?</t>
    </r>
  </si>
  <si>
    <t xml:space="preserve">Essas vulnerabilidades geram o risco de uso indevido, invasão ou compartilhamento não autorizado de dados. </t>
  </si>
  <si>
    <r>
      <rPr>
        <sz val="12"/>
        <color rgb="FF000000"/>
        <rFont val="Arial"/>
        <family val="2"/>
        <charset val="1"/>
      </rPr>
      <t xml:space="preserve">1. Necessidade de atualizar o TOTVS para a versão LGDP Compliance.
2. Apriori em </t>
    </r>
    <r>
      <rPr>
        <b/>
        <sz val="12"/>
        <color rgb="FF000000"/>
        <rFont val="Arial"/>
        <family val="2"/>
        <charset val="1"/>
      </rPr>
      <t>pedidos de compras</t>
    </r>
    <r>
      <rPr>
        <sz val="12"/>
        <color rgb="FF000000"/>
        <rFont val="Arial"/>
        <family val="2"/>
        <charset val="1"/>
      </rPr>
      <t xml:space="preserve"> não há informações sensíveis (raça ou etnia, opinião política, religião, filiação partidária ou sindical, dados sobre saúde, opção sexual, dados biométricos), então o tráfego pode continuar sendo feito por e-mail.
3. Atentar e rever a estrutura do Pedido de Compras, evitando inclusão de dados pessoais;
4. Dificuldade maior quando aquisição for de serviços de Pessoas Físicas (RPA). Nesses casos a atenção requer atenção redobrada, pois todos os dados poderão ser considerados sensíveis. Pontanto, deveria ser incluso no processo a informação de que os dados serão utilizados para o processo de Compras e Pagamentos.</t>
    </r>
  </si>
  <si>
    <t>Ausência de processos definidos, especialmente para o tratamento e o compartilhamento de dados pessoais. Se os compartilhamentos são feitos por email, a ausência de criptografia representa uma vulnerabilidade</t>
  </si>
  <si>
    <t>Esses eventos concretizados geram o risco de multa e outras sanções pela ANPD, condenações judiciais, comprometimento do nome da Instituição e TAC junto ao MP.</t>
  </si>
  <si>
    <t>ID00155</t>
  </si>
  <si>
    <t>Compras/infra</t>
  </si>
  <si>
    <t>Entrada de notas fiscais</t>
  </si>
  <si>
    <t>Entrada de notas fiscais no sistema TOTVs</t>
  </si>
  <si>
    <r>
      <rPr>
        <sz val="12"/>
        <color theme="1"/>
        <rFont val="Arial"/>
        <family val="2"/>
        <charset val="1"/>
      </rPr>
      <t xml:space="preserve">e-mail </t>
    </r>
    <r>
      <rPr>
        <sz val="12"/>
        <color rgb="FFFF0000"/>
        <rFont val="Arial"/>
        <family val="2"/>
        <charset val="1"/>
      </rPr>
      <t>Quais são os dados pessoais?</t>
    </r>
  </si>
  <si>
    <t>Recebimento via e-mail, Correios ou Acesso de site</t>
  </si>
  <si>
    <t>Bruno e Francielle</t>
  </si>
  <si>
    <r>
      <rPr>
        <sz val="12"/>
        <color theme="1"/>
        <rFont val="Arial"/>
        <family val="2"/>
        <charset val="1"/>
      </rPr>
      <t xml:space="preserve">Usuários dos Departamentos de Compras, Financeiro e Contábil do sistema TOTVs </t>
    </r>
    <r>
      <rPr>
        <sz val="12"/>
        <color rgb="FFFF0000"/>
        <rFont val="Arial"/>
        <family val="2"/>
        <charset val="1"/>
      </rPr>
      <t>Só se faz compartilhamento interno?</t>
    </r>
    <r>
      <rPr>
        <sz val="12"/>
        <color theme="1"/>
        <rFont val="Arial"/>
        <family val="2"/>
        <charset val="1"/>
      </rPr>
      <t xml:space="preserve"> </t>
    </r>
    <r>
      <rPr>
        <sz val="12"/>
        <color rgb="FFFF0000"/>
        <rFont val="Arial"/>
        <family val="2"/>
        <charset val="1"/>
      </rPr>
      <t>Compartilham com órgãos governamentais?</t>
    </r>
  </si>
  <si>
    <t xml:space="preserve">Exposição de Condições comerciais, com maior risco quando for de aquisição de Serviços envolvendo pessoas físicas (RPA) 
</t>
  </si>
  <si>
    <t>Essas vulnerabilidades geram o risco de uso indevido, invasão ou compartilhamento não autorizado de dados. .</t>
  </si>
  <si>
    <r>
      <rPr>
        <sz val="12"/>
        <color rgb="FF000000"/>
        <rFont val="Arial"/>
        <family val="2"/>
        <charset val="1"/>
      </rPr>
      <t xml:space="preserve">1. Necessidade de atualizar o TOTVS para a versão LGDP Compliance.
2.a priori em </t>
    </r>
    <r>
      <rPr>
        <b/>
        <sz val="12"/>
        <color rgb="FF000000"/>
        <rFont val="Arial"/>
        <family val="2"/>
        <charset val="1"/>
      </rPr>
      <t>notas fiscais</t>
    </r>
    <r>
      <rPr>
        <sz val="12"/>
        <color rgb="FF000000"/>
        <rFont val="Arial"/>
        <family val="2"/>
        <charset val="1"/>
      </rPr>
      <t xml:space="preserve"> não há informações sensíveis( raça ou etnia, opinião política, religião, filiação partidária ou sindical, dados sobre saúde, opção sexual, dados biométricos), então o tráfego pode continuar sendo feito por e-mail.
3. Como é um processo fiscal requer o armazenamento dos dados e informações. A atenção fica para a restrição da circulação dos documentos, reduzindo a exposição das informações.</t>
    </r>
  </si>
  <si>
    <t xml:space="preserve">Ausência de: a) processo definido para esses compartilhamentos      b) treinamento das pessoas sobre proteção de dados c)  criptografia para os compartilhamentos internos e/ou externos  </t>
  </si>
  <si>
    <t>Esses eventos concretizados geram o risco de multa e outras sanções pela ANPD, condenações judiciais, comprometimento do nome da Instituição e TAC junto ao MP</t>
  </si>
  <si>
    <t>ID00156</t>
  </si>
  <si>
    <t>Cartão de Crédito Corporativo</t>
  </si>
  <si>
    <t>Aprovação doorçamento da compras</t>
  </si>
  <si>
    <r>
      <rPr>
        <sz val="12"/>
        <color theme="1"/>
        <rFont val="Arial"/>
        <family val="2"/>
        <charset val="1"/>
      </rPr>
      <t xml:space="preserve">e-mail                     </t>
    </r>
    <r>
      <rPr>
        <sz val="12"/>
        <color rgb="FFFF0000"/>
        <rFont val="Arial"/>
        <family val="2"/>
        <charset val="1"/>
      </rPr>
      <t>Nesta coluna - quais dados pessoais? Nome, RG, CPF, Endereço? Efetuada a compra por site fornecimento dos dados do cartão p.ex. número e nome do titular do cartão</t>
    </r>
  </si>
  <si>
    <t>Solicitação de compras via cartão de crédito.</t>
  </si>
  <si>
    <r>
      <rPr>
        <sz val="12"/>
        <color theme="1"/>
        <rFont val="Arial"/>
        <family val="2"/>
        <charset val="1"/>
      </rPr>
      <t xml:space="preserve">Efetuada a compra por site fornecimento dos dados do cartão p.ex. número e nome do titular do cartão. </t>
    </r>
    <r>
      <rPr>
        <sz val="12"/>
        <color rgb="FFFF0000"/>
        <rFont val="Arial"/>
        <family val="2"/>
        <charset val="1"/>
      </rPr>
      <t>Nesta coluna - Local de processamento?</t>
    </r>
  </si>
  <si>
    <t>Cida</t>
  </si>
  <si>
    <r>
      <rPr>
        <sz val="12"/>
        <color theme="1"/>
        <rFont val="Arial"/>
        <family val="2"/>
        <charset val="1"/>
      </rPr>
      <t xml:space="preserve">Cida / Financeiro </t>
    </r>
    <r>
      <rPr>
        <sz val="12"/>
        <color rgb="FFFF0000"/>
        <rFont val="Arial"/>
        <family val="2"/>
        <charset val="1"/>
      </rPr>
      <t>há compartilhamento com fornecedores</t>
    </r>
  </si>
  <si>
    <t>Exposição de dados de pessoas como nome e principalmente dados de Cartão de Crédito, gerando riscos de ações ilicitas com os dados capturados pela FCAV.</t>
  </si>
  <si>
    <r>
      <rPr>
        <sz val="12"/>
        <color rgb="FF000000"/>
        <rFont val="Arial"/>
        <family val="2"/>
        <charset val="1"/>
      </rPr>
      <t xml:space="preserve">1. Necessidade de atualizar o TOTVS para a versão LGDP Compliance.
2. A priori em </t>
    </r>
    <r>
      <rPr>
        <b/>
        <sz val="12"/>
        <color rgb="FF000000"/>
        <rFont val="Arial"/>
        <family val="2"/>
        <charset val="1"/>
      </rPr>
      <t>faturas de cartão de crédito</t>
    </r>
    <r>
      <rPr>
        <sz val="12"/>
        <color rgb="FF000000"/>
        <rFont val="Arial"/>
        <family val="2"/>
        <charset val="1"/>
      </rPr>
      <t xml:space="preserve"> não informações sensíveis (raça ou etnia, opinião política, religião, filiação partidária ou sindical, dados sobre saúde, opção sexual, dados biométricos), então o tráfego pode continuar sendo feito por e-mail.
3. Além da LGDP os dados de Cartão de Crédito são de elevada complexidade se mantido arquivado, portanto não arquivar os dados de seguranca do Cartão, tais como "Código de Segurança", Senha, etc.</t>
    </r>
  </si>
  <si>
    <r>
      <rPr>
        <sz val="12"/>
        <color rgb="FF000000"/>
        <rFont val="Arial"/>
        <family val="2"/>
        <charset val="1"/>
      </rPr>
      <t xml:space="preserve">O setor de compras trata poucos dados pessoais, mas os dados do cartão sugerem maior preocupação. Nesse caso considera-se </t>
    </r>
    <r>
      <rPr>
        <b/>
        <sz val="12"/>
        <color rgb="FF000000"/>
        <rFont val="Arial"/>
        <family val="2"/>
        <charset val="1"/>
      </rPr>
      <t>média</t>
    </r>
    <r>
      <rPr>
        <sz val="12"/>
        <color rgb="FF000000"/>
        <rFont val="Arial"/>
        <family val="2"/>
        <charset val="1"/>
      </rPr>
      <t xml:space="preserve"> a probabilidade</t>
    </r>
  </si>
  <si>
    <t>Alto</t>
  </si>
  <si>
    <t xml:space="preserve">Ausência de: a) processo definido para esses compartilhamentos      b) treinamento das pessoas sobre proteção de dados c)   criptografia para os compartilhamentos internos e/ou externos    </t>
  </si>
  <si>
    <t>ID00157</t>
  </si>
  <si>
    <t>Sistema de Chamados</t>
  </si>
  <si>
    <r>
      <rPr>
        <sz val="12"/>
        <color theme="1"/>
        <rFont val="Arial"/>
        <family val="2"/>
        <charset val="1"/>
      </rPr>
      <t xml:space="preserve">Demanda recebida por email. Sem controle de efetivação.
Dados desnecessários: Sim
Atendimento dos chamados
</t>
    </r>
    <r>
      <rPr>
        <sz val="12"/>
        <color rgb="FFFF0000"/>
        <rFont val="Arial"/>
        <family val="2"/>
        <charset val="1"/>
      </rPr>
      <t>Quais os tratamentos de dados pessoais possíveis? Cadastro, consulta, correção, remessa, exclusão, armazenamento, envio por email? Envio por outra forma?</t>
    </r>
  </si>
  <si>
    <t>Nome, e-mail, telefone, endereço pessoais e dados de acesso ao computador</t>
  </si>
  <si>
    <t>AWS-Brasil</t>
  </si>
  <si>
    <t>Funcionários da T.I. e Consultores (PJ, de prestadores de serviço, fornecedores de soluções).</t>
  </si>
  <si>
    <t>Havendo a necessidade, enviamos os dados para o motoboy fazer entrega ou técnico da Vivo fazer o atendimento presencial.</t>
  </si>
  <si>
    <t>Garantir que os acessos sejam somente para os, efetivamente, envolvidos no processo de atendimento aos chamados.
Manter o sistema sem dados sensíveis.</t>
  </si>
  <si>
    <t>Ausência de:
a)  criptografia; 
b) processos definidos, especialmente para o tratamento e o compartilhamento de dados pessoais; 
c) Treinamento do pessoal para o tratamento de dados pessoais; 
d)  Armazenamento de dados excessivos e desnecessários; 
e) Circulação e acesso por todos os funcionários da TI  e Consultores (PJ, de prestadores de serviço, fornecedores de soluções); 
f) compartilhamento, inclsuive com motoboy, sem processo definido e específico que vise  à proteção de dados pessoais.</t>
  </si>
  <si>
    <t xml:space="preserve">1 - uso ou compartilhamento indevidos, vazamento de dados pessoais, invasão aos dados armazenados; 
2 - práticas incompatíveis com a LGPD por falta de processos bem definidos no setor;  
3 - erros graves por desconhecimento ou falta de treinamento; 
4 - divulgação de dados sensíveis por armazenamento desnecessário; 
5 - facilitação a fraude,  desaparecimento ou uso indevido dos dados em razão do excesso de acesso; 
6 - possibilidade de desvio, perda, uso doloso em razão da comunicação via motoboy. Esses riscos geram consequências danosas à imagem e financeira, por condenação administrativa ou judicial, além de outras. </t>
  </si>
  <si>
    <t xml:space="preserve">Para todas as linhas: 
1 -Caso haja, devem-ser eliminados todos os dados excessivos ou desnecessários; 
2 - Verificar o processo definido para a gestão de consentimento e aplicá-lo; 
3 - Fazer treinamento de pessoal, 
4 - Estimular o estudo e a observância das políticas voltadas à proteção de dados pessoais, 
5 - minimizar os riscos eliminando as vulnerabilidades. </t>
  </si>
  <si>
    <t>ID00158</t>
  </si>
  <si>
    <t>e-Mail</t>
  </si>
  <si>
    <r>
      <rPr>
        <sz val="12"/>
        <color theme="1"/>
        <rFont val="Arial"/>
        <family val="2"/>
        <charset val="1"/>
      </rPr>
      <t xml:space="preserve">Serviço de eMail.                                  </t>
    </r>
    <r>
      <rPr>
        <sz val="12"/>
        <color rgb="FFFF0000"/>
        <rFont val="Arial"/>
        <family val="2"/>
        <charset val="1"/>
      </rPr>
      <t>Quais os tratamentos de dados pessoais possíveis? Cadastro, consulta, correção, remessa, exclusão, armazenamento, envio por email? Envio por outra forma?</t>
    </r>
  </si>
  <si>
    <t>Nome da pessoa e departamento (grupo de eMail de trabalho).</t>
  </si>
  <si>
    <t xml:space="preserve">Não há compartilhamento de dados por email? Com outros setores da FCAV? Com outras organizações, como a Vivo, por ex? Com a AWS-Brasil? </t>
  </si>
  <si>
    <t>Acesso a dados por acesso a senhas administrativas
Senhas "fracas" de baixa dificuldade simplificando o "descobrimento" destas por terceiros</t>
  </si>
  <si>
    <t xml:space="preserve">Acessos indevidos ao e-Mail de outros usuários
Compartilhamento de Caixas postais atraves de Grupos
</t>
  </si>
  <si>
    <t>Os acessos aos e-mails deve ser absolutamente restritos ao destinatário e emissor. Eliminar todo e qualquer acesso compartilhado ou acessos gerais.
Gestores do Sistema com ações em banco de dados, configurações, etc, devem ser orientados quando a confidencialidade e proibicão de replicação ou acesso indevido, assinando termo especifico para tal.
A FCAV não tem dominio do que são escritos nos e-mail, esses são de carater pessoal. A FCAV deve garantir que todos os usuários assinem um compromisso formal de não replicar, fazer correntes, etc de informações via e-mail.
Garantir a obrigatoriedade de "Senhas Fortes"
Não há risco quando em e-mails solicitando atendimento técnico normalmente não contém dados sensíveis (etnia, sexo, religião,...)</t>
  </si>
  <si>
    <t xml:space="preserve">Principalmente, ausência de encriptação, mas também as vulnerabilidades mencionadas na linha anterior </t>
  </si>
  <si>
    <t>Os mesmos mencionados na linha acima</t>
  </si>
  <si>
    <t xml:space="preserve">Sempre que os emails contiverem dados pessoais, todas as medidas de proteção de dados devem ser observadas, as políticas, as boas práticas e, principalmente a criptografia. </t>
  </si>
  <si>
    <t>Acreditando que  há compartilhamento, a probabilidade segue média pela ausência de processos definidos especificamente para a proteção de dados pessoais.</t>
  </si>
  <si>
    <t>O risco será sempre alto quando possibilitar condenações administrativas e judiciais, especialmente à imagem da organização.</t>
  </si>
  <si>
    <t>ID00159</t>
  </si>
  <si>
    <t>Diretórios de rede (Storage interno 22TB)</t>
  </si>
  <si>
    <r>
      <rPr>
        <sz val="12"/>
        <color theme="1"/>
        <rFont val="Arial"/>
        <family val="2"/>
        <charset val="1"/>
      </rPr>
      <t>Serviço de diretório de rede.</t>
    </r>
    <r>
      <rPr>
        <sz val="12"/>
        <color rgb="FFFF0000"/>
        <rFont val="Arial"/>
        <family val="2"/>
        <charset val="1"/>
      </rPr>
      <t xml:space="preserve"> Cadastra? Consulta? Corrigie? Compartilha? Complementa?  Há  Qualquer tratamento de dados pessoais?</t>
    </r>
  </si>
  <si>
    <t>Nome da pessoa e departamento (grupo de pastas de trabalho).
Além de todos os dados arquivados nos diretorios, pastas, etc.</t>
  </si>
  <si>
    <t>Data Center na Vivo.</t>
  </si>
  <si>
    <t>Pastas de Trabalho são compatilhadas por áreas, departamentos, Projetos, etc.</t>
  </si>
  <si>
    <t>Há todos os tipos de dados armazenados em áreas de arquivos de rede, tanto de estratégia, de políticas, remuneração, dados de pessoas, etc. 
O uso desses dados ocorridos atraves de acessos indevido tem potencial elevado de impactos negativos na organização, não apenas com relação a LGDP, mas como a FCAV como um todo.</t>
  </si>
  <si>
    <t xml:space="preserve">Acesso a dados de outras áreas
Compatilhamento de dados sensíveis
Replicação de dados confidenciais de negocio 
</t>
  </si>
  <si>
    <t>T.I. é responsável por criar e eliminar as pastas da rede e de atribuir acesso a elas para os usuários designados pelo responsável/lider de cada área. Então DEVE SER IMPLANTADO UM PROCESSO de formalização de pedido de dação de acesso e de revogação de acesso entre o lider de cada área e a área de T.I.
Deve ser elaborado e incluso na politica de acesso ou segurança e privacidade a definição de responsabilidade de armazenamento de dados e de liberaçào de acesso.</t>
  </si>
  <si>
    <t xml:space="preserve">Ausência de: a)  criptografia; b) processos definidos, especialmente para a concessão de acessos a dados pessoais; c) Treinamento do pessoal para o tratamento de dados pessoais; </t>
  </si>
  <si>
    <t>invasão; uso indevido, divulgação desnecessária. Essas ações geram consequências administrativas e judiciais</t>
  </si>
  <si>
    <t>Inverter a situação das vulnerabilidades, implantando as ferramentas necessárias.</t>
  </si>
  <si>
    <t xml:space="preserve">considerando as vulnerabilidades, em especial ausência de  criptografia, de processos definidos para o tratamento de dados pessoais e de treinamento intensivo do pessoal, a probabilidade é  méia </t>
  </si>
  <si>
    <t>ID00160</t>
  </si>
  <si>
    <t>Google-Drive</t>
  </si>
  <si>
    <t>Serviço de arquivamento em nuvem</t>
  </si>
  <si>
    <t>Podem estar sendo arquivados documentos com todo tipo de dado</t>
  </si>
  <si>
    <t>Google</t>
  </si>
  <si>
    <t>????</t>
  </si>
  <si>
    <t>log do Google Drive</t>
  </si>
  <si>
    <t>Arquivos do Google Drive são compatilhadas diretamente pelos usuários, não somente com colaboradores internos da FCAV</t>
  </si>
  <si>
    <t xml:space="preserve">Acesso a dados de outras áreas ou pessoas externas a organização
Compatilhamento de dados sensíveis
Replicação de dados confidenciais de negocio 
</t>
  </si>
  <si>
    <t>1- T.I. deve passar a ser responsável por criar e eliminar drives em nuvem e pastas nesses drives, e de atribuir acesso a elas para os usuários designados pelo responsável/lider de cada área. Então DEVE SER IMPLANTADO UM PROCESSO de formalização de pedido de dação de acesso e de revogação de acesso entre o lider de cada área e a área de T.I.
2- Deve ser definido norma de não gerar locais em núvem sem o controle de TI.
3- Criar norma limitando a postagem de dados em nuvem, evitando que sejam armazenados dados sensíveis.</t>
  </si>
  <si>
    <t>TEMA</t>
  </si>
  <si>
    <t>CONCLUÍDOS</t>
  </si>
  <si>
    <t>PENDENTE</t>
  </si>
  <si>
    <t>TOTAL</t>
  </si>
  <si>
    <t>%</t>
  </si>
  <si>
    <t>COLETA/PROCESSAMENTO</t>
  </si>
  <si>
    <t>ACESSO A DADOS</t>
  </si>
  <si>
    <t>COMPARTILHAMENTO/TRANSFERÊNCIA DE DADOS</t>
  </si>
  <si>
    <t>ARMAZENAMENTO DE DADOS</t>
  </si>
  <si>
    <t>ELIMINAÇÃO</t>
  </si>
  <si>
    <t>BASE LEGAL</t>
  </si>
  <si>
    <t xml:space="preserve">1.14. Há dados pessoais de crianças? </t>
  </si>
  <si>
    <t xml:space="preserve">1.15. Há dados pessoais de adolescentes ? </t>
  </si>
  <si>
    <t xml:space="preserve">1.16. Há dados pessoais de  idosos? </t>
  </si>
  <si>
    <t>Há dados de titulares vulneráveis?</t>
  </si>
  <si>
    <t>#</t>
  </si>
  <si>
    <t xml:space="preserve">1.17. Há dados pessoais sensíveis? </t>
  </si>
  <si>
    <t>1.18. Há decisões automatizadas para atingir a finalidade?</t>
  </si>
  <si>
    <t>Selecione</t>
  </si>
  <si>
    <t>PESO</t>
  </si>
  <si>
    <t>3.2. Os dados pessoais são tratados ou compartilhados com terceiros FORA do território brasileiro?</t>
  </si>
  <si>
    <t>5.1. Ocorre descarte/elimicação?</t>
  </si>
  <si>
    <t>Exercício regular de direitos em processo judicial, administrativo ou arbitral</t>
  </si>
  <si>
    <t>II c) realização de estudos por órgão de pesquisa, garantida, sempre que possível, a anonimização dos dados pessoais sensíveis;</t>
  </si>
  <si>
    <t>Proteção da vida ou da incolumidade física do titular ou de terceiro</t>
  </si>
  <si>
    <t>Tutela da saúde</t>
  </si>
  <si>
    <t>II e) proteção da vida ou da incolumidade física do titular ou de terceiro;</t>
  </si>
  <si>
    <t>II f) tutela da saúde, exclusivamente, em procedimento realizado por profissionais de saúde, serviços de saúde ou autoridade sanitária; ou     (Redação dada pela Lei nº 13.853, de 2019)    Vigência</t>
  </si>
  <si>
    <t>II g) garantia da prevenção à fraude e à segurança do titular, nos processos de identificação e autenticação de cadastro em sistemas eletrônicos</t>
  </si>
  <si>
    <t>Volume</t>
  </si>
  <si>
    <t>1.2. ID</t>
  </si>
  <si>
    <t>Ponto 1</t>
  </si>
  <si>
    <t>Replace 1 @</t>
  </si>
  <si>
    <t>Ponto 2</t>
  </si>
  <si>
    <t>Texto 1</t>
  </si>
  <si>
    <t>Replace 2 #</t>
  </si>
  <si>
    <t>Ponto 3</t>
  </si>
  <si>
    <t>Tamanho Texto 2</t>
  </si>
  <si>
    <t>Texto 2</t>
  </si>
  <si>
    <t>Replace 3 +</t>
  </si>
  <si>
    <t>Ponto 4</t>
  </si>
  <si>
    <t>Replace 4%</t>
  </si>
  <si>
    <t>Ponto 5</t>
  </si>
  <si>
    <t>Replace 5&amp;</t>
  </si>
  <si>
    <t>Ponto 6</t>
  </si>
  <si>
    <t>Tamanho Texto 3</t>
  </si>
  <si>
    <t>Texto 3</t>
  </si>
  <si>
    <t>Replace 6*</t>
  </si>
  <si>
    <t>Ponto 7</t>
  </si>
  <si>
    <t>Replace7</t>
  </si>
  <si>
    <t>Ponto 8</t>
  </si>
  <si>
    <t>Replace 8</t>
  </si>
  <si>
    <t>Ponto 9</t>
  </si>
  <si>
    <t>Tamanho Texto 4</t>
  </si>
  <si>
    <t>Texto 4</t>
  </si>
  <si>
    <t>1. Inexistência de prazo pré-estabelecido para retenção e eliminação de dados pessoais.
2. Desconhecimento de fundamentos de segurança da informação.</t>
  </si>
  <si>
    <t xml:space="preserve">1. Ausência de transparência quanto ao tratamento. 
2. Inexistência de prazo pré-estabelecido para retenção e eliminação de dados pessoais.
</t>
  </si>
  <si>
    <t>1. Ausência de transparência quanto ao tratamento. 
2. Inexistência de prazo pré-estabelecido para retenção e eliminação de dados pessoais.
3. Desconhecimento de fundamentos de segurança da informação.</t>
  </si>
  <si>
    <t>1. Contrato ou acordo sem cláusulas ou com cláusulas inadequadas sobre o tratamento de dados pessoais.
2. Inexistência de prazo pré-estabelecido para retenção e eliminação de dados pessoais.</t>
  </si>
  <si>
    <t xml:space="preserve">1. Desconhecimento de fundamentos de segurança da informação. 
2. Ausência de transparência quanto ao tratamento.
</t>
  </si>
  <si>
    <t>1. Ausência de transparência quanto ao tratamento.
2. Desconhecimento de fundamentos de segurança da informação.
3. Inexistência de prazo pré-estabelecido para retenção e eliminação de dados pessoais.</t>
  </si>
  <si>
    <t>1. Ausência de transparência quanto ao tratamento.
2. Ausência de avaliação de terceiro.</t>
  </si>
  <si>
    <t>1. Desconhecimento de fundamentos de segurança da informação. 
2. Ausência de transparência quanto ao tratamento.</t>
  </si>
  <si>
    <t>1. Desconhecimento de fundamentos de segurança da informação.
2. Uso e/ou armazenamento de dados pessoais desatualizados ou incorretos.
3. Contrato ou acordo sem cláusulas ou com cláusulas inadequadas sobre o tratamento de dados pessoais.
4. Uso inadequado de equipamentos ou softwares.</t>
  </si>
  <si>
    <t>1. Contrato ou acordo sem cláusulas ou com cláusulas inadequadas sobre o tratamento de dados pessoais.</t>
  </si>
  <si>
    <t>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t>
  </si>
  <si>
    <t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t>
  </si>
  <si>
    <t>Texto IA</t>
  </si>
  <si>
    <t>Desconhecimento de fundamentos de segurança da informação.</t>
  </si>
  <si>
    <t>Inexistência de prazo pré-estabelecido para retenção e eliminação de dados pessoais.</t>
  </si>
  <si>
    <t xml:space="preserve">A falta de conhecimento sobre os princípios de segurança da informação e a ausência de um prazo definido para a retenção e eliminação de dados pessoais são questões críticas que precisam ser abordadas. </t>
  </si>
  <si>
    <t>Ausência de transparência quanto ao tratamento.</t>
  </si>
  <si>
    <t>A falta de conhecimento sobre os fundamentos de segurança da informação, a ausência de um prazo definido para retenção e eliminação de dados pessoais, e a inexistência de um plano de atualização da ferramenta desenvolvida internamente representam vulnerabilidades significativas que devem ser urgentemente abordadas.</t>
  </si>
  <si>
    <t>Ausência de plano de atualização da ferramente desenvolvida internamente.</t>
  </si>
  <si>
    <t>Contrato ou acordo sem cláusulas ou com cláusulas inadequadas sobre o tratamento de dados pessoais.</t>
  </si>
  <si>
    <t>Ausência de avaliação de terceiro.</t>
  </si>
  <si>
    <t>Uso e/ou armazenamento de dados pessoais desatualizados ou incorretos.</t>
  </si>
  <si>
    <t>Uso inadequado de equipamentos ou softwares.</t>
  </si>
  <si>
    <t>Informar titular sobre os tratamentos que serão realizados.</t>
  </si>
  <si>
    <t>Controle de atualização e correção periódica de dados pessoais (ex: cada novo acesso, uma vez por mês, painel de controle do titular).</t>
  </si>
  <si>
    <t>Identificação de prazo de armazenamento.</t>
  </si>
  <si>
    <t>Implementação de classificação da informação e de práticas de compartilhamento seguro (arquivo com senha / pasta compartilhada).</t>
  </si>
  <si>
    <t>Inexistência de prazo pré-estabelecido para retenção e eliminação de dados pessoais</t>
  </si>
  <si>
    <t>Dados pessoais armazenados ou tratados via equipamentos inadequados ao tipo de informação.</t>
  </si>
  <si>
    <t>PontoVirg 1</t>
  </si>
  <si>
    <t>TamTexto1</t>
  </si>
  <si>
    <t>Replace1</t>
  </si>
  <si>
    <t>Replace2</t>
  </si>
  <si>
    <t>PontoVirg 2</t>
  </si>
  <si>
    <t>TamTexto2</t>
  </si>
  <si>
    <t>Replace 3</t>
  </si>
  <si>
    <t>Replace 4</t>
  </si>
  <si>
    <t>Ponto Virgula 3</t>
  </si>
  <si>
    <t>TamTexto3</t>
  </si>
  <si>
    <t>Texto3</t>
  </si>
  <si>
    <t xml:space="preserve">1. Violação de dados pessoais que tenham armazenamento por período indeterminado (coluna 4|1), e por não haver descarte; </t>
  </si>
  <si>
    <t>1. Violação de dados pessoais que tenham armazenamento por período indeterminado (coluna 4|1), e por não haver descarte;</t>
  </si>
  <si>
    <t>1. Exclusão ou perda de acesso pelo titular a contratos, serviços, produtos ou oportunidades (background check, scoring, profiling);</t>
  </si>
  <si>
    <t>1. Dano material, perda financeira ou perda de lucros cessantes;</t>
  </si>
  <si>
    <t xml:space="preserve">1. Impossibilidade/dificuldade de exercer seus direitos de titular ou perder controle sobre seus dados pessoais; </t>
  </si>
  <si>
    <t>1. Impossibilidade/dificuldade de exercer seus direitos de titular ou perder controle sobre seus dados pessoais; 2. Dificuldade/Negativa de acesso pelo titular a contratos, serviços, produtos ou oportunidades (background check, scoring, profiling);</t>
  </si>
  <si>
    <t>1. Falsificação/Uso indevido de identidade ou fraude;
2. Dano moral, reputacional ou à imagem;</t>
  </si>
  <si>
    <t>1. Dificuldade/Negativa de acesso pelo titular a contratos, serviços, produtos ou oportunidades (background check, scoring, profiling);
2. Dano material, perda financeira ou perda de lucros cessantes;</t>
  </si>
  <si>
    <t>1. Dificuldade/Negativa de acesso pelo titular a contratos, serviços, produtos ou oportunidades (background check, scoring, profiling);
2. Violação de dados pessoais que tenham armazenamento por período indeterminado (coluna 4|1), e por não haver descarte;</t>
  </si>
  <si>
    <t>1.  Dificuldade/Negativa de acesso pelo titular a contratos, serviços, produtos ou oportunidades (background check, scoring, profiling);
2. Impossibilidade/dificuldade de exercer seus direitos de titular ou perder controle sobre seus dados pessoais;</t>
  </si>
  <si>
    <t>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t>
  </si>
  <si>
    <t>1. Impossibilidade/dificuldade de exercer seus direitos de titular ou perder controle sobre seus dados pessoais;</t>
  </si>
  <si>
    <t>1. Ameaça à integridade física;
2. Falsificação/Uso indevido de identidade ou fraude;</t>
  </si>
  <si>
    <t>1. Violação de dados pessoais que estejam sendo armazenados por período indeterminado (coluna 4|1);</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</si>
  <si>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</si>
  <si>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</si>
  <si>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</si>
  <si>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</si>
  <si>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</si>
  <si>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 xml:space="preserve">1. Violação de dados pessoais que estejam sendo armazenados por período indeterminado (coluna 4|1);
2. Impossibilidade/dificuldade de exercer seus direitos de titular ou perder controle sobre seus dados pessoais;
</t>
  </si>
  <si>
    <t>1. Dano material, perda financeira ou perda de lucros cessantes;
2. Falsificação/Uso indevido de identidade ou fraude;</t>
  </si>
  <si>
    <t>1. Perpetuação de estereótipo (travar e restringir o titular em uma categoria específica imprecisa);
2. Dano moral, reputacional ou à imagem;
3. Dificuldade/Negativa de acesso pelo titular a contratos, serviços, produtos ou oportunidades (background check, scoring, profiling);</t>
  </si>
  <si>
    <t>1. Dificuldade/Negativa de acesso pelo titular a contratos, serviços, produtos ou oportunidades (background check, scoring, profiling);
2. Perpetuação de estereótipo (travar e restringir o titular em uma categoria específica imprecisa);</t>
  </si>
  <si>
    <t>1. Impossibilidade/dificuldade de exercer seus direitos de titular ou perder controle sobre seus dados pessoais;
2. Dificuldade/Negativa de acesso pelo titular a contratos, serviços, produtos ou oportunidades (background check, scoring, profiling);</t>
  </si>
  <si>
    <t>1. Perpetuação de estereótipo (travar e restringir o titular em uma categoria específica imprecisa); 2. Dano moral, reputacional ou à imagem; 3. Dificuldade/Negativa de acesso pelo titular a contratos, serviços, produtos ou oportunidades (background check, scoring, profiling);</t>
  </si>
  <si>
    <t>1. Dano moral, reputacional ou à imagem;
2. Impossibilidade/dificuldade de exercer seus direitos de titular ou perder controle sobre seus dados pessoais;</t>
  </si>
  <si>
    <t> 1. Dificuldade/Negativa de acesso pelo titular a contratos, serviços, produtos ou oportunidades (background check, scoring, profiling);</t>
  </si>
  <si>
    <t>1. Falsificação/Uso indevido de identidade ou fraude;
2. Perpetuação de estereótipo (travar e restringir o titular em uma categoria específica imprecisa);</t>
  </si>
  <si>
    <t>Violação de dados pessoais que tenham armazenamento por período indeterminado (coluna 4.1), e por não haver descarte.</t>
  </si>
  <si>
    <t>Exclusão ou perda de acesso pelo titular a contratos, serviços, produtos ou oportunidades (background check, scoring, profiling).</t>
  </si>
  <si>
    <t>Dano material, perda financeira ou perda de lucros cessantes.</t>
  </si>
  <si>
    <t>Impossibilidade/dificuldade de exercer seus direitos de titular ou perder controle sobre seus dados pessoais.</t>
  </si>
  <si>
    <t>Dificuldade/Negativa de acesso pelo titular a contratos, serviços, produtos ou oportunidades (background check, scoring, profiling).</t>
  </si>
  <si>
    <t>Falsificação/Uso indevido de identidade ou fraude.</t>
  </si>
  <si>
    <t>Dano moral, reputacional ou à imagem.</t>
  </si>
  <si>
    <t>1. Dificuldade/Negativa de acesso pelo titular a contratos, serviços, produtos ou oportunidades (background check, scoring, profiling);
2. Violação de dados pessoais que tenham armazenamento por período indeterminado (coluna 4.1), e por não haver descarte;</t>
  </si>
  <si>
    <t>Violação de dados pessoais que estejam sendo armazenados por período indeterminado.</t>
  </si>
  <si>
    <t>Ameaça à integridade física.</t>
  </si>
  <si>
    <t>1. Violação de dados pessoais que estejam sendo armazenados por período indeterminado (coluna 4.1);</t>
  </si>
  <si>
    <t>Violação de dados pessoais que estejam sendo armazenados por período indeterminado (coluna 4.1).</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</si>
  <si>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</si>
  <si>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</si>
  <si>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</si>
  <si>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</si>
  <si>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1. Violação de dados pessoais que estejam sendo armazenados por período indeterminado (coluna 4.1);  
2. Impossibilidade/dificuldade de exercer seus direitos de titular ou perder controle sobre seus dados pessoais;</t>
  </si>
  <si>
    <t xml:space="preserve">1. Violação de dados pessoais que estejam sendo armazenados por período indeterminado (coluna 4.1);
2. Impossibilidade/dificuldade de exercer seus direitos de titular ou perder controle sobre seus dados pessoais;
</t>
  </si>
  <si>
    <t>Impossibilidade/dificuldade de exercer seus direitos de titular ou perder controle sobre seus dados pessoais</t>
  </si>
  <si>
    <t>Perpetuação de estereótipo (travar e restringir o titular em uma categoria específica imprecisa).</t>
  </si>
  <si>
    <t>imitação do comportamento do titular, influenciando negativamente no seu livre desenvolvimento (monitoramento sistemático ou opaco).</t>
  </si>
  <si>
    <t>item</t>
  </si>
  <si>
    <t xml:space="preserve">Não há avaliação de terceiros e falta de conhecimento sobre segurança da informação, além de contratos inadequados relacionados ao tratamento de dados pessoais. </t>
  </si>
  <si>
    <t xml:space="preserve">Ausência de transparência quanto ao tratamento.
</t>
  </si>
  <si>
    <t xml:space="preserve">Existe uma falta de transparência no tratamento de dados, juntamente com a ausência de avaliação de terceiros. </t>
  </si>
  <si>
    <t xml:space="preserve">Desconhecimento de fundamentos de segurança da informação.
</t>
  </si>
  <si>
    <t xml:space="preserve">A falta de transparência no tratamento de dados, o desconhecimento de fundamentos de segurança da informação e a ausência de um prazo definido para retenção e eliminação de dados pessoais são questões críticas. </t>
  </si>
  <si>
    <t xml:space="preserve">Falta de transparência e ausência de prazos para retenção e exclusão de dados pessoais </t>
  </si>
  <si>
    <t>. Inexistência de prazo pré-estabelecido para retenção e eliminação de dados pessoais</t>
  </si>
  <si>
    <t xml:space="preserve">Contrato ou acordo sem cláusulas ou com cláusulas inadequadas sobre o tratamento de dados pessoais.
</t>
  </si>
  <si>
    <t xml:space="preserve">Contrato apresenta cláusulas insuficientes ou inadequadas sobre o tratamento de dados pessoais e não define prazos específicos para a retenção e eliminação desses dados, comprometendo a conformidade com requisitos de proteção de informações. </t>
  </si>
  <si>
    <t>O contrato ou acordo carece de cláusulas específicas ou possui cláusulas inadequadas para regulamentar o tratamento de dados pessoais, o que compromete a clareza e a conformidade com as normas de proteção de dados.</t>
  </si>
  <si>
    <t>Falta de conhecimento sobre fundamentos de segurança da informação e ausência de prazos definidos para retenção e eliminação de dados pessoais, gerando riscos à proteção e gestão adequada dos dados.</t>
  </si>
  <si>
    <t>Falta de conhecimento em segurança da informação e cláusulas contratuais insuficientes sobre o tratamento de dados pessoais, comprometendo a proteção e a conformidade com as normas de privacidade.</t>
  </si>
  <si>
    <t xml:space="preserve">Uso e/ou armazenamento de dados pessoais desatualizados ou incorretos.
</t>
  </si>
  <si>
    <t>Falta de conhecimento em segurança da informação, uso e armazenamento de dados pessoais desatualizados ou incorretos, ausência de cláusulas adequadas sobre tratamento de dados em contratos e uso inadequado de equipamentos ou softwares, resultando em vulnerabilidades e riscos à proteção de dados.</t>
  </si>
  <si>
    <t xml:space="preserve">Desconhecimento de fundamentos de segurança da informação. 
</t>
  </si>
  <si>
    <t xml:space="preserve">Inexistência de prazo pré-estabelecido para retenção e eliminação de dados pessoais.
</t>
  </si>
  <si>
    <t xml:space="preserve">Informar titular sobre os tratamentos que serão realizados.
</t>
  </si>
  <si>
    <t xml:space="preserve">Controle de atualização e correção periódica de dados pessoais (ex: cada novo acesso, uma vez por mês, painel de controle do titular).
</t>
  </si>
  <si>
    <t xml:space="preserve">Identificação de prazo de armazenamento.
</t>
  </si>
  <si>
    <t>Item</t>
  </si>
  <si>
    <t>I - mediante o fornecimento de consentimento pelo titular;</t>
  </si>
  <si>
    <t>II - para o cumprimento de obrigação legal ou regulatória pelo controlador;</t>
  </si>
  <si>
    <t>III - pela administração pública, para o tratamento e uso compartilhado de dados necessários à execução de políticas públicas previstas em leis e regulamentos ou respaldadas em contratos, convênios ou instrumentos congêneres, observadas as disposições do Capítulo IV desta Lei;</t>
  </si>
  <si>
    <t>IV - para a realização de estudos por órgão de pesquisa, garantida, sempre que possível, a anonimização dos dados pessoais;</t>
  </si>
  <si>
    <t>V - quando necessário para a execução de contrato ou de procedimentos preliminares relacionados a contrato do qual seja parte o titular, a pedido do titular dos dados;</t>
  </si>
  <si>
    <t>VI - para o exercício regular de direitos em processo judicial, administrativo ou arbitral</t>
  </si>
  <si>
    <t>VII - para a proteção da vida ou da incolumidade física do titular ou de terceiro;</t>
  </si>
  <si>
    <t>VIII - para a tutela da saúde, exclusivamente, em procedimento realizado por profissionais de saúde, serviços de saúde ou autoridade sanitária;</t>
  </si>
  <si>
    <t>IX - quando necessário para atender aos interesses legítimos do controlador ou de terceiro, exceto no caso de prevalecerem direitos e liberdades fundamentais do titular que exijam a proteção dos dados pessoais; ou</t>
  </si>
  <si>
    <t>X - para a proteção do crédito, inclusive quanto ao disposto na legislação pertinente.</t>
  </si>
  <si>
    <t xml:space="preserve">II - sem fornecimento de consentimento do titular, nas hipóteses em que for indispensável para: </t>
  </si>
  <si>
    <t>II d) exercício regular de direitos, inclusive em contrato e em processo judicial, administrativo e arbitral, este último nos termos da Lei nº 9.307, de 23 de setembro de 1996 (Lei de Arbitragem) ;</t>
  </si>
  <si>
    <t>II g) garantia da prevenção à fraude e à segurança do titular, nos processos de identificação e autenticação de cadastro em sistemas eletrônicos, resguardados os direitos mencionados no art. 9º desta Lei e exceto no caso de prevalecerem direitos e liberdades fundamentais do titular que exijam a proteção dos dados pessoais.</t>
  </si>
  <si>
    <t>II f) tutela da saúde, exclusivamente, em procedimento realizado por profissionais de saúde, serviços de saúde ou autoridade sanitária;     </t>
  </si>
  <si>
    <t>Art. 11. O tratamento de dados pessoais sensíveis somente poderá ocorrer nas seguintes hipóteses:</t>
  </si>
  <si>
    <t>1.27. Há dados pessoais de idosos vulneráveis?</t>
  </si>
  <si>
    <t>4.1. O prazo de retenção é determinado ou indeterminado? (Caso seja guarda permanente, responder como prazo determinado)</t>
  </si>
  <si>
    <t>Consolidação de Transferência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</si>
</sst>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d/m/yyyy"/>
    <numFmt numFmtId="166" formatCode="_-* #,##0.00_-;\-* #,##0.00_-;_-* \-??_-;_-@"/>
  </numFmts>
  <fonts count="48" x14ac:knownFonts="1">
    <font>
      <sz val="11"/>
      <color theme="1"/>
      <name val="Arial"/>
      <charset val="1"/>
    </font>
    <font>
      <sz val="10"/>
      <name val="Arial"/>
      <family val="2"/>
    </font>
    <font>
      <sz val="11"/>
      <color theme="1"/>
      <name val="Arial"/>
      <family val="2"/>
      <charset val="1"/>
    </font>
    <font>
      <sz val="11"/>
      <color theme="1"/>
      <name val="Calibri"/>
      <family val="2"/>
      <charset val="1"/>
    </font>
    <font>
      <b/>
      <sz val="18"/>
      <color theme="1"/>
      <name val="Calibri"/>
      <family val="2"/>
      <charset val="1"/>
    </font>
    <font>
      <b/>
      <sz val="14"/>
      <color theme="4"/>
      <name val="Calibri"/>
      <family val="2"/>
      <charset val="1"/>
    </font>
    <font>
      <b/>
      <sz val="11"/>
      <color theme="1"/>
      <name val="Calibri"/>
      <family val="2"/>
      <charset val="1"/>
    </font>
    <font>
      <sz val="12"/>
      <color theme="1"/>
      <name val="Arial"/>
      <family val="2"/>
      <charset val="1"/>
    </font>
    <font>
      <sz val="14"/>
      <color theme="1"/>
      <name val="Arial"/>
      <family val="2"/>
      <charset val="1"/>
    </font>
    <font>
      <b/>
      <sz val="14"/>
      <color theme="0"/>
      <name val="Arial"/>
      <family val="2"/>
      <charset val="1"/>
    </font>
    <font>
      <b/>
      <sz val="12"/>
      <color theme="1"/>
      <name val="Arial"/>
      <family val="2"/>
      <charset val="1"/>
    </font>
    <font>
      <sz val="12"/>
      <name val="Arial"/>
      <family val="2"/>
      <charset val="1"/>
    </font>
    <font>
      <sz val="12"/>
      <color rgb="FF000000"/>
      <name val="Arial"/>
      <family val="2"/>
      <charset val="1"/>
    </font>
    <font>
      <sz val="12"/>
      <color theme="1"/>
      <name val="Calibri"/>
      <family val="2"/>
      <charset val="1"/>
    </font>
    <font>
      <sz val="12"/>
      <color rgb="FFFF0000"/>
      <name val="Arial"/>
      <family val="2"/>
      <charset val="1"/>
    </font>
    <font>
      <b/>
      <sz val="12"/>
      <color rgb="FF000000"/>
      <name val="Arial"/>
      <family val="2"/>
      <charset val="1"/>
    </font>
    <font>
      <sz val="14"/>
      <color rgb="FF000000"/>
      <name val="Segoe UI"/>
      <family val="2"/>
      <charset val="1"/>
    </font>
    <font>
      <b/>
      <sz val="11"/>
      <color theme="0"/>
      <name val="Arial"/>
      <family val="2"/>
      <charset val="1"/>
    </font>
    <font>
      <sz val="10"/>
      <color theme="1"/>
      <name val="Arial"/>
      <family val="2"/>
      <charset val="1"/>
    </font>
    <font>
      <sz val="10"/>
      <name val="Arial"/>
      <family val="2"/>
      <charset val="1"/>
    </font>
    <font>
      <b/>
      <sz val="24"/>
      <name val="Arial"/>
      <family val="2"/>
      <charset val="1"/>
    </font>
    <font>
      <b/>
      <sz val="14"/>
      <color rgb="FFFFFFFF"/>
      <name val="Arial"/>
      <family val="2"/>
      <charset val="1"/>
    </font>
    <font>
      <b/>
      <sz val="14"/>
      <color rgb="FF7030A0"/>
      <name val="Arial"/>
      <family val="2"/>
      <charset val="1"/>
    </font>
    <font>
      <b/>
      <strike/>
      <sz val="14"/>
      <color theme="0"/>
      <name val="Arial"/>
      <family val="2"/>
      <charset val="1"/>
    </font>
    <font>
      <b/>
      <sz val="14"/>
      <color rgb="FFFF0000"/>
      <name val="Arial"/>
      <family val="2"/>
      <charset val="1"/>
    </font>
    <font>
      <sz val="10"/>
      <name val="Calibri"/>
      <family val="2"/>
      <charset val="1"/>
    </font>
    <font>
      <sz val="12"/>
      <color rgb="FF7030A0"/>
      <name val="Arial"/>
      <family val="2"/>
      <charset val="1"/>
    </font>
    <font>
      <sz val="16"/>
      <color rgb="FFFF0000"/>
      <name val="Arial"/>
      <family val="2"/>
      <charset val="1"/>
    </font>
    <font>
      <u/>
      <sz val="11"/>
      <color rgb="FF0000FF"/>
      <name val="Arial"/>
      <family val="2"/>
      <charset val="1"/>
    </font>
    <font>
      <b/>
      <u/>
      <sz val="12"/>
      <color theme="1"/>
      <name val="Arial"/>
      <family val="2"/>
      <charset val="1"/>
    </font>
    <font>
      <b/>
      <u/>
      <sz val="12"/>
      <color theme="1"/>
      <name val="Calibri"/>
      <family val="2"/>
      <charset val="1"/>
    </font>
    <font>
      <b/>
      <sz val="11"/>
      <color theme="1"/>
      <name val="Arial"/>
      <family val="2"/>
      <charset val="1"/>
    </font>
    <font>
      <sz val="11"/>
      <color theme="1"/>
      <name val="Arial"/>
      <family val="2"/>
    </font>
    <font>
      <sz val="11"/>
      <color theme="1"/>
      <name val="Calibri"/>
      <family val="2"/>
      <scheme val="major"/>
    </font>
    <font>
      <b/>
      <sz val="11"/>
      <color theme="1"/>
      <name val="Calibri"/>
      <family val="2"/>
      <scheme val="major"/>
    </font>
    <font>
      <b/>
      <sz val="11"/>
      <color theme="0"/>
      <name val="Calibri"/>
      <family val="2"/>
      <scheme val="major"/>
    </font>
    <font>
      <sz val="11"/>
      <name val="Calibri"/>
      <family val="2"/>
      <scheme val="major"/>
    </font>
    <font>
      <i/>
      <sz val="11"/>
      <color theme="1"/>
      <name val="Calibri"/>
      <family val="2"/>
      <scheme val="major"/>
    </font>
    <font>
      <sz val="11"/>
      <color rgb="FFFF0000"/>
      <name val="Calibri"/>
      <family val="2"/>
      <scheme val="major"/>
    </font>
    <font>
      <b/>
      <sz val="16"/>
      <color theme="1"/>
      <name val="Calibri"/>
      <family val="2"/>
      <scheme val="major"/>
    </font>
    <font>
      <b/>
      <sz val="11"/>
      <color theme="4"/>
      <name val="Calibri"/>
      <family val="2"/>
      <scheme val="major"/>
    </font>
    <font>
      <b/>
      <sz val="22"/>
      <color theme="4"/>
      <name val="Calibri"/>
      <family val="2"/>
      <scheme val="major"/>
    </font>
    <font>
      <sz val="14"/>
      <color rgb="FFFF0000"/>
      <name val="Arial"/>
      <family val="2"/>
    </font>
    <font>
      <sz val="12"/>
      <color theme="1"/>
      <name val="Arial"/>
      <family val="2"/>
    </font>
    <font>
      <b/>
      <sz val="24"/>
      <name val="Arial"/>
      <family val="2"/>
    </font>
    <font>
      <b/>
      <sz val="16"/>
      <name val="Arial"/>
      <family val="2"/>
    </font>
    <font>
      <b/>
      <sz val="24"/>
      <color theme="0" tint="-4.9989318521683403E-2"/>
      <name val="Arial"/>
      <family val="2"/>
    </font>
    <font>
      <sz val="12"/>
      <color theme="1"/>
      <name val="Aptos"/>
      <family val="2"/>
    </font>
  </fonts>
  <fills count="41">
    <fill>
      <patternFill patternType="none"/>
    </fill>
    <fill>
      <patternFill patternType="gray125"/>
    </fill>
    <fill>
      <patternFill patternType="solid">
        <fgColor theme="9" tint="0.59987182226020086"/>
        <bgColor rgb="FFD9D9D9"/>
      </patternFill>
    </fill>
    <fill>
      <patternFill patternType="solid">
        <fgColor rgb="FF7030A0"/>
        <bgColor rgb="FF800080"/>
      </patternFill>
    </fill>
    <fill>
      <patternFill patternType="solid">
        <fgColor theme="8"/>
        <bgColor rgb="FF2F5496"/>
      </patternFill>
    </fill>
    <fill>
      <patternFill patternType="solid">
        <fgColor rgb="FF2F5496"/>
        <bgColor rgb="FF1F3864"/>
      </patternFill>
    </fill>
    <fill>
      <patternFill patternType="solid">
        <fgColor theme="5"/>
        <bgColor rgb="FFF2700E"/>
      </patternFill>
    </fill>
    <fill>
      <patternFill patternType="solid">
        <fgColor theme="9"/>
        <bgColor rgb="FF92D050"/>
      </patternFill>
    </fill>
    <fill>
      <patternFill patternType="solid">
        <fgColor theme="1"/>
        <bgColor rgb="FF262626"/>
      </patternFill>
    </fill>
    <fill>
      <patternFill patternType="solid">
        <fgColor rgb="FFFF0000"/>
        <bgColor rgb="FFFC0408"/>
      </patternFill>
    </fill>
    <fill>
      <patternFill patternType="solid">
        <fgColor rgb="FF92D050"/>
        <bgColor rgb="FFA9D18E"/>
      </patternFill>
    </fill>
    <fill>
      <patternFill patternType="solid">
        <fgColor rgb="FFFFFF00"/>
        <bgColor rgb="FFFFFF81"/>
      </patternFill>
    </fill>
    <fill>
      <patternFill patternType="solid">
        <fgColor rgb="FFFFC000"/>
        <bgColor rgb="FFFFA400"/>
      </patternFill>
    </fill>
    <fill>
      <patternFill patternType="solid">
        <fgColor theme="0"/>
        <bgColor rgb="FFDEEBF7"/>
      </patternFill>
    </fill>
    <fill>
      <patternFill patternType="solid">
        <fgColor theme="4" tint="0.79989013336588644"/>
        <bgColor rgb="FFD9E2F3"/>
      </patternFill>
    </fill>
    <fill>
      <patternFill patternType="solid">
        <fgColor theme="2" tint="-0.249977111117893"/>
        <bgColor rgb="FFCCCCCC"/>
      </patternFill>
    </fill>
    <fill>
      <patternFill patternType="solid">
        <fgColor theme="3" tint="0.79989013336588644"/>
        <bgColor rgb="FFBFBFBF"/>
      </patternFill>
    </fill>
    <fill>
      <patternFill patternType="solid">
        <fgColor theme="9" tint="-0.499984740745262"/>
        <bgColor rgb="FF595959"/>
      </patternFill>
    </fill>
    <fill>
      <patternFill patternType="solid">
        <fgColor rgb="FF33CC33"/>
        <bgColor rgb="FF00B050"/>
      </patternFill>
    </fill>
    <fill>
      <patternFill patternType="solid">
        <fgColor theme="5" tint="0.39988402966399123"/>
        <bgColor rgb="FFF4B083"/>
      </patternFill>
    </fill>
    <fill>
      <patternFill patternType="solid">
        <fgColor rgb="FFCCCC00"/>
        <bgColor rgb="FFFFC000"/>
      </patternFill>
    </fill>
    <fill>
      <patternFill patternType="solid">
        <fgColor rgb="FF00FFCC"/>
        <bgColor rgb="FF37C8B4"/>
      </patternFill>
    </fill>
    <fill>
      <patternFill patternType="solid">
        <fgColor rgb="FFFF3399"/>
        <bgColor rgb="FFFF5B5B"/>
      </patternFill>
    </fill>
    <fill>
      <patternFill patternType="solid">
        <fgColor theme="1" tint="0.14999847407452621"/>
        <bgColor rgb="FF1F3864"/>
      </patternFill>
    </fill>
    <fill>
      <patternFill patternType="solid">
        <fgColor theme="7" tint="0.39988402966399123"/>
        <bgColor rgb="FFFFFF81"/>
      </patternFill>
    </fill>
    <fill>
      <patternFill patternType="solid">
        <fgColor theme="5" tint="-0.249977111117893"/>
        <bgColor rgb="FFF2700E"/>
      </patternFill>
    </fill>
    <fill>
      <patternFill patternType="solid">
        <fgColor theme="9" tint="0.39988402966399123"/>
        <bgColor rgb="FFC5E0B4"/>
      </patternFill>
    </fill>
    <fill>
      <patternFill patternType="solid">
        <fgColor rgb="FF37C8B4"/>
        <bgColor rgb="FF5B9BD5"/>
      </patternFill>
    </fill>
    <fill>
      <patternFill patternType="solid">
        <fgColor rgb="FF1F3864"/>
        <bgColor rgb="FF262626"/>
      </patternFill>
    </fill>
    <fill>
      <patternFill patternType="solid">
        <fgColor rgb="FFD9E2F3"/>
        <bgColor rgb="FFDEEBF7"/>
      </patternFill>
    </fill>
    <fill>
      <patternFill patternType="solid">
        <fgColor rgb="FFFBE4D5"/>
        <bgColor rgb="FFFBE5D6"/>
      </patternFill>
    </fill>
    <fill>
      <patternFill patternType="solid">
        <fgColor rgb="FF8EAADB"/>
        <bgColor rgb="FF5B9BD5"/>
      </patternFill>
    </fill>
    <fill>
      <patternFill patternType="solid">
        <fgColor rgb="FFF4B083"/>
        <bgColor rgb="FFF4B183"/>
      </patternFill>
    </fill>
    <fill>
      <patternFill patternType="solid">
        <fgColor theme="5" tint="0.79989013336588644"/>
        <bgColor rgb="FFFBE4D5"/>
      </patternFill>
    </fill>
    <fill>
      <patternFill patternType="solid">
        <fgColor theme="9" tint="0.59999389629810485"/>
        <bgColor indexed="64"/>
      </patternFill>
    </fill>
    <fill>
      <patternFill patternType="solid">
        <fgColor theme="2" tint="-4.9989318521683403E-2"/>
        <bgColor indexed="64"/>
      </patternFill>
    </fill>
    <fill>
      <patternFill patternType="solid">
        <fgColor theme="1"/>
        <bgColor rgb="FF800080"/>
      </patternFill>
    </fill>
    <fill>
      <patternFill patternType="solid">
        <fgColor theme="1"/>
        <bgColor rgb="FFF2700E"/>
      </patternFill>
    </fill>
    <fill>
      <patternFill patternType="solid">
        <fgColor theme="1"/>
        <bgColor rgb="FF92D050"/>
      </patternFill>
    </fill>
    <fill>
      <patternFill patternType="solid">
        <fgColor theme="1"/>
        <bgColor rgb="FFFC0408"/>
      </patternFill>
    </fill>
    <fill>
      <patternFill patternType="solid">
        <fgColor theme="1"/>
        <bgColor rgb="FFED7D31"/>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theme="0"/>
      </left>
      <right/>
      <top style="thin">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theme="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style="thin">
        <color indexed="64"/>
      </right>
      <top style="thin">
        <color auto="1"/>
      </top>
      <bottom style="medium">
        <color auto="1"/>
      </bottom>
      <diagonal/>
    </border>
    <border>
      <left style="thin">
        <color auto="1"/>
      </left>
      <right style="thin">
        <color indexed="64"/>
      </right>
      <top style="medium">
        <color auto="1"/>
      </top>
      <bottom/>
      <diagonal/>
    </border>
  </borders>
  <cellStyleXfs count="20">
    <xf numFmtId="0" fontId="0" fillId="0" borderId="0"/>
    <xf numFmtId="9" fontId="32" fillId="0" borderId="0" applyBorder="0" applyProtection="0"/>
    <xf numFmtId="0" fontId="32" fillId="0" borderId="0" applyBorder="0" applyProtection="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2" fillId="0" borderId="0" applyBorder="0" applyProtection="0"/>
    <xf numFmtId="0" fontId="32" fillId="0" borderId="0" applyBorder="0" applyProtection="0"/>
    <xf numFmtId="164" fontId="32" fillId="0" borderId="0" applyBorder="0" applyProtection="0"/>
  </cellStyleXfs>
  <cellXfs count="288">
    <xf numFmtId="0" fontId="0" fillId="0" borderId="0" xfId="0"/>
    <xf numFmtId="0" fontId="0" fillId="0" borderId="0" xfId="0" applyAlignment="1">
      <alignment horizontal="center" vertical="center"/>
    </xf>
    <xf numFmtId="0" fontId="4" fillId="0" borderId="0" xfId="0" applyFont="1"/>
    <xf numFmtId="0" fontId="5" fillId="0" borderId="0" xfId="0" applyFont="1"/>
    <xf numFmtId="0" fontId="6" fillId="0" borderId="0" xfId="0" applyFont="1"/>
    <xf numFmtId="0" fontId="6" fillId="2"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0" fontId="7" fillId="0" borderId="0" xfId="0" applyFont="1" applyAlignment="1">
      <alignment horizontal="center" vertical="center"/>
    </xf>
    <xf numFmtId="0" fontId="9" fillId="3" borderId="2" xfId="3"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3" applyFont="1" applyBorder="1" applyAlignment="1">
      <alignment horizontal="center" vertical="center" wrapText="1"/>
    </xf>
    <xf numFmtId="0" fontId="7" fillId="0" borderId="2" xfId="0" applyFont="1" applyBorder="1" applyAlignment="1">
      <alignment horizontal="center" vertical="center" wrapText="1"/>
    </xf>
    <xf numFmtId="0" fontId="11" fillId="0" borderId="2" xfId="3" applyFont="1" applyBorder="1" applyAlignment="1">
      <alignment horizontal="center" vertical="center" wrapText="1"/>
    </xf>
    <xf numFmtId="0" fontId="7" fillId="0" borderId="2" xfId="3" applyFont="1" applyBorder="1" applyAlignment="1">
      <alignment horizontal="center"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10" borderId="1" xfId="3" applyFont="1" applyFill="1" applyBorder="1" applyAlignment="1">
      <alignment horizontal="center" vertical="center" wrapText="1"/>
    </xf>
    <xf numFmtId="0" fontId="11" fillId="0" borderId="2" xfId="3" applyFont="1" applyBorder="1" applyAlignment="1">
      <alignment horizontal="center" vertical="center"/>
    </xf>
    <xf numFmtId="49" fontId="7" fillId="0" borderId="2" xfId="3" applyNumberFormat="1" applyFont="1" applyBorder="1" applyAlignment="1">
      <alignment horizontal="center" vertical="center" wrapText="1"/>
    </xf>
    <xf numFmtId="0" fontId="7" fillId="0" borderId="2" xfId="3" applyFont="1" applyBorder="1" applyAlignment="1">
      <alignment vertical="center" wrapText="1"/>
    </xf>
    <xf numFmtId="0" fontId="7" fillId="0" borderId="2" xfId="0" applyFont="1" applyBorder="1" applyAlignment="1">
      <alignment vertical="center" wrapText="1"/>
    </xf>
    <xf numFmtId="0" fontId="7" fillId="0" borderId="2" xfId="8" applyFont="1" applyBorder="1" applyAlignment="1">
      <alignment vertical="center" wrapText="1"/>
    </xf>
    <xf numFmtId="0" fontId="0" fillId="0" borderId="0" xfId="0" applyAlignment="1">
      <alignment horizontal="center"/>
    </xf>
    <xf numFmtId="0" fontId="11" fillId="0" borderId="2" xfId="3" applyFont="1" applyBorder="1" applyAlignment="1">
      <alignment vertical="center" wrapText="1"/>
    </xf>
    <xf numFmtId="0" fontId="7" fillId="12" borderId="2" xfId="3" applyFont="1" applyFill="1" applyBorder="1" applyAlignment="1">
      <alignment horizontal="center" vertical="center"/>
    </xf>
    <xf numFmtId="0" fontId="7" fillId="12" borderId="7" xfId="3" applyFont="1" applyFill="1" applyBorder="1" applyAlignment="1">
      <alignment horizontal="center" vertical="center"/>
    </xf>
    <xf numFmtId="0" fontId="7" fillId="0" borderId="7" xfId="3" applyFont="1" applyBorder="1" applyAlignment="1">
      <alignment horizontal="center" vertical="center" wrapText="1"/>
    </xf>
    <xf numFmtId="0" fontId="7" fillId="0" borderId="1" xfId="3" applyFont="1" applyBorder="1" applyAlignment="1">
      <alignment horizontal="center" vertical="center" wrapText="1"/>
    </xf>
    <xf numFmtId="0" fontId="7" fillId="12" borderId="1" xfId="3" applyFont="1" applyFill="1" applyBorder="1" applyAlignment="1">
      <alignment horizontal="center" vertical="center"/>
    </xf>
    <xf numFmtId="0" fontId="7" fillId="0" borderId="1" xfId="0" applyFont="1" applyBorder="1" applyAlignment="1">
      <alignment horizontal="center" vertical="center" wrapText="1"/>
    </xf>
    <xf numFmtId="0" fontId="7" fillId="12" borderId="1" xfId="3" applyFont="1" applyFill="1" applyBorder="1" applyAlignment="1">
      <alignment horizontal="center" vertical="center" wrapText="1"/>
    </xf>
    <xf numFmtId="0" fontId="7" fillId="13" borderId="1" xfId="3" applyFont="1" applyFill="1" applyBorder="1" applyAlignment="1">
      <alignment horizontal="center" vertical="center" wrapText="1"/>
    </xf>
    <xf numFmtId="0" fontId="6" fillId="14" borderId="1" xfId="0" applyFont="1" applyFill="1" applyBorder="1" applyAlignment="1">
      <alignment wrapText="1"/>
    </xf>
    <xf numFmtId="0" fontId="6" fillId="14" borderId="1" xfId="0" applyFont="1" applyFill="1" applyBorder="1" applyAlignment="1">
      <alignment horizontal="center" vertical="center" wrapText="1"/>
    </xf>
    <xf numFmtId="0" fontId="0" fillId="0" borderId="1" xfId="0" applyBorder="1"/>
    <xf numFmtId="0" fontId="0" fillId="15" borderId="1" xfId="0" applyFill="1" applyBorder="1"/>
    <xf numFmtId="0" fontId="0" fillId="15" borderId="1" xfId="0" applyFill="1" applyBorder="1" applyAlignment="1">
      <alignment horizontal="left" wrapText="1"/>
    </xf>
    <xf numFmtId="0" fontId="0" fillId="0" borderId="1" xfId="0" applyBorder="1" applyAlignment="1">
      <alignment horizontal="left" wrapText="1"/>
    </xf>
    <xf numFmtId="0" fontId="0" fillId="11" borderId="1" xfId="0" applyFill="1" applyBorder="1"/>
    <xf numFmtId="0" fontId="0" fillId="11" borderId="1" xfId="0" applyFill="1" applyBorder="1" applyAlignment="1">
      <alignment horizontal="left" wrapText="1"/>
    </xf>
    <xf numFmtId="0" fontId="0" fillId="9" borderId="1" xfId="0" applyFill="1" applyBorder="1"/>
    <xf numFmtId="0" fontId="0" fillId="9" borderId="1" xfId="0" applyFill="1" applyBorder="1" applyAlignment="1">
      <alignment horizontal="left" wrapText="1"/>
    </xf>
    <xf numFmtId="0" fontId="0" fillId="12" borderId="1" xfId="0" applyFill="1" applyBorder="1"/>
    <xf numFmtId="0" fontId="0" fillId="12" borderId="1" xfId="0" applyFill="1" applyBorder="1" applyAlignment="1">
      <alignment horizontal="left" wrapText="1"/>
    </xf>
    <xf numFmtId="0" fontId="0" fillId="16" borderId="1" xfId="0" applyFill="1" applyBorder="1"/>
    <xf numFmtId="0" fontId="0" fillId="16" borderId="1" xfId="0" applyFill="1" applyBorder="1" applyAlignment="1">
      <alignment horizontal="left" wrapText="1"/>
    </xf>
    <xf numFmtId="0" fontId="0" fillId="10" borderId="1" xfId="0" applyFill="1" applyBorder="1"/>
    <xf numFmtId="0" fontId="0" fillId="10" borderId="1" xfId="0" applyFill="1" applyBorder="1" applyAlignment="1">
      <alignment horizontal="left" wrapText="1"/>
    </xf>
    <xf numFmtId="0" fontId="0" fillId="17" borderId="1" xfId="0" applyFill="1" applyBorder="1"/>
    <xf numFmtId="0" fontId="0" fillId="18" borderId="1" xfId="0" applyFill="1" applyBorder="1"/>
    <xf numFmtId="0" fontId="0" fillId="18" borderId="1" xfId="0" applyFill="1" applyBorder="1" applyAlignment="1">
      <alignment horizontal="left" wrapText="1"/>
    </xf>
    <xf numFmtId="0" fontId="0" fillId="19" borderId="1" xfId="0" applyFill="1" applyBorder="1"/>
    <xf numFmtId="0" fontId="0" fillId="19" borderId="1" xfId="0" applyFill="1" applyBorder="1" applyAlignment="1">
      <alignment horizontal="left" wrapText="1"/>
    </xf>
    <xf numFmtId="0" fontId="0" fillId="20" borderId="1" xfId="0" applyFill="1" applyBorder="1"/>
    <xf numFmtId="0" fontId="0" fillId="20" borderId="1" xfId="0" applyFill="1" applyBorder="1" applyAlignment="1">
      <alignment horizontal="left" wrapText="1"/>
    </xf>
    <xf numFmtId="0" fontId="0" fillId="21" borderId="1" xfId="0" applyFill="1" applyBorder="1"/>
    <xf numFmtId="0" fontId="0" fillId="21" borderId="1" xfId="0" applyFill="1" applyBorder="1" applyAlignment="1">
      <alignment horizontal="left" wrapText="1"/>
    </xf>
    <xf numFmtId="0" fontId="0" fillId="17" borderId="1" xfId="0" applyFill="1" applyBorder="1" applyAlignment="1">
      <alignment horizontal="left" wrapText="1"/>
    </xf>
    <xf numFmtId="0" fontId="0" fillId="22" borderId="1" xfId="0" applyFill="1" applyBorder="1"/>
    <xf numFmtId="0" fontId="0" fillId="22" borderId="1" xfId="0" applyFill="1" applyBorder="1" applyAlignment="1">
      <alignment horizontal="left" wrapText="1"/>
    </xf>
    <xf numFmtId="0" fontId="0" fillId="17" borderId="1" xfId="0" applyFill="1" applyBorder="1" applyAlignment="1">
      <alignment wrapText="1"/>
    </xf>
    <xf numFmtId="0" fontId="6" fillId="14" borderId="1" xfId="0" applyFont="1" applyFill="1" applyBorder="1" applyAlignment="1">
      <alignment horizontal="center" vertical="center"/>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0" fillId="0" borderId="0" xfId="0" applyAlignment="1">
      <alignment wrapText="1"/>
    </xf>
    <xf numFmtId="0" fontId="2" fillId="0" borderId="0" xfId="0" applyFont="1" applyAlignment="1">
      <alignment wrapText="1"/>
    </xf>
    <xf numFmtId="0" fontId="2" fillId="0" borderId="0" xfId="0" applyFont="1"/>
    <xf numFmtId="0" fontId="17" fillId="23" borderId="0" xfId="0" applyFont="1" applyFill="1" applyAlignment="1">
      <alignment horizontal="center"/>
    </xf>
    <xf numFmtId="0" fontId="18" fillId="0" borderId="2" xfId="0" applyFont="1" applyBorder="1" applyAlignment="1">
      <alignment horizontal="center" vertical="center"/>
    </xf>
    <xf numFmtId="0" fontId="18" fillId="0" borderId="5" xfId="3" applyFont="1" applyBorder="1" applyAlignment="1">
      <alignment horizontal="center" vertical="center" wrapText="1"/>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2" xfId="3" applyFont="1" applyBorder="1" applyAlignment="1">
      <alignment horizontal="center" vertical="center"/>
    </xf>
    <xf numFmtId="0" fontId="19" fillId="0" borderId="2" xfId="3" applyFont="1" applyBorder="1" applyAlignment="1">
      <alignment horizontal="center" vertical="center" wrapText="1"/>
    </xf>
    <xf numFmtId="0" fontId="18" fillId="10" borderId="1" xfId="3" applyFont="1" applyFill="1" applyBorder="1" applyAlignment="1">
      <alignment horizontal="center" vertical="center" wrapText="1"/>
    </xf>
    <xf numFmtId="0" fontId="18" fillId="0" borderId="5" xfId="0" applyFont="1" applyBorder="1" applyAlignment="1">
      <alignment horizontal="center" vertical="center"/>
    </xf>
    <xf numFmtId="0" fontId="19" fillId="0" borderId="2" xfId="3" applyFont="1" applyBorder="1" applyAlignment="1">
      <alignment horizontal="center" vertical="center"/>
    </xf>
    <xf numFmtId="0" fontId="18" fillId="0" borderId="2" xfId="3" applyFont="1" applyBorder="1" applyAlignment="1">
      <alignment horizontal="center" vertical="center" wrapText="1"/>
    </xf>
    <xf numFmtId="0" fontId="18" fillId="12" borderId="2" xfId="3" applyFont="1" applyFill="1" applyBorder="1" applyAlignment="1">
      <alignment horizontal="center" vertical="center"/>
    </xf>
    <xf numFmtId="0" fontId="18" fillId="12" borderId="7" xfId="3" applyFont="1" applyFill="1" applyBorder="1" applyAlignment="1">
      <alignment horizontal="center" vertical="center"/>
    </xf>
    <xf numFmtId="0" fontId="18" fillId="0" borderId="1" xfId="3" applyFont="1" applyBorder="1" applyAlignment="1">
      <alignment horizontal="center" vertical="center" wrapText="1"/>
    </xf>
    <xf numFmtId="0" fontId="18" fillId="12" borderId="1" xfId="3" applyFont="1" applyFill="1" applyBorder="1" applyAlignment="1">
      <alignment horizontal="center" vertical="center" wrapText="1"/>
    </xf>
    <xf numFmtId="0" fontId="32" fillId="0" borderId="9" xfId="2" applyBorder="1"/>
    <xf numFmtId="0" fontId="32" fillId="0" borderId="10" xfId="18" applyBorder="1"/>
    <xf numFmtId="0" fontId="20" fillId="24" borderId="11" xfId="0" applyFont="1" applyFill="1" applyBorder="1" applyAlignment="1">
      <alignment vertical="center"/>
    </xf>
    <xf numFmtId="0" fontId="20" fillId="24" borderId="11" xfId="0" applyFont="1" applyFill="1" applyBorder="1" applyAlignment="1">
      <alignment horizontal="center" vertical="center"/>
    </xf>
    <xf numFmtId="0" fontId="20" fillId="26" borderId="11" xfId="0" applyFont="1" applyFill="1" applyBorder="1" applyAlignment="1">
      <alignment vertical="center"/>
    </xf>
    <xf numFmtId="0" fontId="9" fillId="5" borderId="1"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3" borderId="1" xfId="3" applyFont="1" applyFill="1" applyBorder="1" applyAlignment="1">
      <alignment horizontal="center" vertical="center" wrapText="1"/>
    </xf>
    <xf numFmtId="0" fontId="9" fillId="27" borderId="1" xfId="3" applyFont="1" applyFill="1" applyBorder="1" applyAlignment="1">
      <alignment horizontal="center" vertical="center" wrapText="1"/>
    </xf>
    <xf numFmtId="0" fontId="9" fillId="3" borderId="1" xfId="3" applyFont="1" applyFill="1" applyBorder="1" applyAlignment="1">
      <alignment horizontal="center" vertical="center" wrapText="1"/>
    </xf>
    <xf numFmtId="0" fontId="23" fillId="27" borderId="1" xfId="3" applyFont="1" applyFill="1" applyBorder="1" applyAlignment="1">
      <alignment horizontal="center" vertical="center" wrapText="1"/>
    </xf>
    <xf numFmtId="0" fontId="9" fillId="27" borderId="5" xfId="3" applyFont="1" applyFill="1" applyBorder="1" applyAlignment="1">
      <alignment horizontal="center" vertical="center" wrapText="1"/>
    </xf>
    <xf numFmtId="0" fontId="24" fillId="3" borderId="1" xfId="3" applyFont="1" applyFill="1" applyBorder="1" applyAlignment="1">
      <alignment horizontal="center" vertical="center" wrapText="1"/>
    </xf>
    <xf numFmtId="0" fontId="9" fillId="28" borderId="1" xfId="3" applyFont="1" applyFill="1" applyBorder="1" applyAlignment="1">
      <alignment horizontal="center" vertical="center" wrapText="1"/>
    </xf>
    <xf numFmtId="0" fontId="9" fillId="25" borderId="1" xfId="3" applyFont="1" applyFill="1" applyBorder="1" applyAlignment="1">
      <alignment horizontal="center" vertical="center" wrapText="1"/>
    </xf>
    <xf numFmtId="0" fontId="8" fillId="0" borderId="0" xfId="0" applyFont="1" applyAlignment="1">
      <alignment horizontal="center"/>
    </xf>
    <xf numFmtId="0" fontId="7" fillId="13" borderId="1" xfId="3" applyFont="1" applyFill="1" applyBorder="1" applyAlignment="1">
      <alignment vertical="center" wrapText="1"/>
    </xf>
    <xf numFmtId="0" fontId="25" fillId="13" borderId="8" xfId="0" applyFont="1" applyFill="1" applyBorder="1" applyAlignment="1" applyProtection="1">
      <alignment horizontal="left" vertical="center"/>
      <protection locked="0"/>
    </xf>
    <xf numFmtId="0" fontId="26" fillId="13" borderId="1" xfId="3" applyFont="1" applyFill="1" applyBorder="1" applyAlignment="1">
      <alignment vertical="center" wrapText="1"/>
    </xf>
    <xf numFmtId="0" fontId="7" fillId="13" borderId="7" xfId="3" applyFont="1" applyFill="1" applyBorder="1" applyAlignment="1">
      <alignment vertical="center"/>
    </xf>
    <xf numFmtId="0" fontId="25" fillId="0" borderId="1" xfId="0" applyFont="1" applyBorder="1" applyAlignment="1">
      <alignment horizontal="left" vertical="center"/>
    </xf>
    <xf numFmtId="0" fontId="7" fillId="13" borderId="12" xfId="3" applyFont="1" applyFill="1" applyBorder="1" applyAlignment="1">
      <alignment vertical="center" wrapText="1"/>
    </xf>
    <xf numFmtId="0" fontId="7" fillId="13" borderId="13" xfId="3" applyFont="1" applyFill="1" applyBorder="1" applyAlignment="1">
      <alignment vertical="center" wrapText="1"/>
    </xf>
    <xf numFmtId="0" fontId="25" fillId="13" borderId="1" xfId="0" applyFont="1" applyFill="1" applyBorder="1" applyAlignment="1">
      <alignment horizontal="left" vertical="center"/>
    </xf>
    <xf numFmtId="0" fontId="7" fillId="29" borderId="1" xfId="3" applyFont="1" applyFill="1" applyBorder="1" applyAlignment="1">
      <alignment vertical="center" wrapText="1"/>
    </xf>
    <xf numFmtId="0" fontId="7" fillId="30" borderId="1" xfId="3" applyFont="1" applyFill="1" applyBorder="1" applyAlignment="1">
      <alignment vertical="center" wrapText="1"/>
    </xf>
    <xf numFmtId="0" fontId="7" fillId="30" borderId="1" xfId="3" applyFont="1" applyFill="1" applyBorder="1" applyAlignment="1">
      <alignment horizontal="center" vertical="center" wrapText="1"/>
    </xf>
    <xf numFmtId="0" fontId="7" fillId="30" borderId="1" xfId="3" applyFont="1" applyFill="1" applyBorder="1" applyAlignment="1">
      <alignment horizontal="center" vertical="center"/>
    </xf>
    <xf numFmtId="0" fontId="7" fillId="31" borderId="1" xfId="3" applyFont="1" applyFill="1" applyBorder="1" applyAlignment="1">
      <alignment horizontal="center" vertical="center" wrapText="1"/>
    </xf>
    <xf numFmtId="0" fontId="7" fillId="32" borderId="1" xfId="3" applyFont="1" applyFill="1" applyBorder="1" applyAlignment="1">
      <alignment horizontal="center" vertical="center" wrapText="1"/>
    </xf>
    <xf numFmtId="0" fontId="7" fillId="13" borderId="12" xfId="3" applyFont="1" applyFill="1" applyBorder="1" applyAlignment="1">
      <alignment vertical="center"/>
    </xf>
    <xf numFmtId="0" fontId="7" fillId="13" borderId="1" xfId="3" applyFont="1" applyFill="1" applyBorder="1" applyAlignment="1">
      <alignment vertical="center"/>
    </xf>
    <xf numFmtId="0" fontId="7" fillId="13" borderId="13" xfId="3" applyFont="1" applyFill="1" applyBorder="1" applyAlignment="1">
      <alignment vertical="center"/>
    </xf>
    <xf numFmtId="0" fontId="10" fillId="13" borderId="1" xfId="3" applyFont="1" applyFill="1" applyBorder="1" applyAlignment="1">
      <alignment vertical="center"/>
    </xf>
    <xf numFmtId="0" fontId="10" fillId="13" borderId="1" xfId="3" applyFont="1" applyFill="1" applyBorder="1" applyAlignment="1">
      <alignment vertical="center" wrapText="1"/>
    </xf>
    <xf numFmtId="0" fontId="28" fillId="13" borderId="13" xfId="3" applyFont="1" applyFill="1" applyBorder="1" applyAlignment="1">
      <alignment vertical="center" wrapText="1"/>
    </xf>
    <xf numFmtId="0" fontId="7" fillId="29" borderId="1" xfId="3" applyFont="1" applyFill="1" applyBorder="1" applyAlignment="1">
      <alignment horizontal="center" vertical="center" wrapText="1"/>
    </xf>
    <xf numFmtId="166" fontId="7" fillId="13" borderId="1" xfId="3" applyNumberFormat="1" applyFont="1" applyFill="1" applyBorder="1" applyAlignment="1">
      <alignment vertical="center" wrapText="1"/>
    </xf>
    <xf numFmtId="166" fontId="7" fillId="13" borderId="7" xfId="3" applyNumberFormat="1" applyFont="1" applyFill="1" applyBorder="1" applyAlignment="1">
      <alignment vertical="center"/>
    </xf>
    <xf numFmtId="166" fontId="7" fillId="13" borderId="13" xfId="3" applyNumberFormat="1" applyFont="1" applyFill="1" applyBorder="1" applyAlignment="1">
      <alignment vertical="center" wrapText="1"/>
    </xf>
    <xf numFmtId="166" fontId="7" fillId="13" borderId="12" xfId="3" applyNumberFormat="1" applyFont="1" applyFill="1" applyBorder="1" applyAlignment="1">
      <alignment vertical="center" wrapText="1"/>
    </xf>
    <xf numFmtId="0" fontId="10" fillId="30" borderId="1" xfId="3" applyFont="1" applyFill="1" applyBorder="1" applyAlignment="1">
      <alignment horizontal="center" vertical="center" wrapText="1"/>
    </xf>
    <xf numFmtId="0" fontId="7" fillId="29" borderId="1" xfId="3" applyFont="1" applyFill="1" applyBorder="1" applyAlignment="1">
      <alignment horizontal="center" vertical="center"/>
    </xf>
    <xf numFmtId="0" fontId="7" fillId="29" borderId="1" xfId="3" applyFont="1" applyFill="1" applyBorder="1" applyAlignment="1">
      <alignment vertical="center"/>
    </xf>
    <xf numFmtId="0" fontId="10" fillId="30" borderId="1" xfId="3" applyFont="1" applyFill="1" applyBorder="1" applyAlignment="1">
      <alignment vertical="center" wrapText="1"/>
    </xf>
    <xf numFmtId="0" fontId="10" fillId="30" borderId="1" xfId="3" applyFont="1" applyFill="1" applyBorder="1" applyAlignment="1">
      <alignment horizontal="center" vertical="center"/>
    </xf>
    <xf numFmtId="0" fontId="29" fillId="13" borderId="1" xfId="3" applyFont="1" applyFill="1" applyBorder="1" applyAlignment="1">
      <alignment vertical="center" wrapText="1"/>
    </xf>
    <xf numFmtId="0" fontId="7" fillId="13" borderId="5" xfId="3" applyFont="1" applyFill="1" applyBorder="1" applyAlignment="1">
      <alignment vertical="center" wrapText="1"/>
    </xf>
    <xf numFmtId="0" fontId="7" fillId="13" borderId="2" xfId="3" applyFont="1" applyFill="1" applyBorder="1" applyAlignment="1">
      <alignment vertical="center"/>
    </xf>
    <xf numFmtId="0" fontId="7" fillId="13" borderId="14" xfId="3" applyFont="1" applyFill="1" applyBorder="1" applyAlignment="1">
      <alignment vertical="center" wrapText="1"/>
    </xf>
    <xf numFmtId="0" fontId="7" fillId="13" borderId="15" xfId="3" applyFont="1" applyFill="1" applyBorder="1" applyAlignment="1">
      <alignment vertical="center" wrapText="1"/>
    </xf>
    <xf numFmtId="0" fontId="7" fillId="31" borderId="5" xfId="3" applyFont="1" applyFill="1" applyBorder="1" applyAlignment="1">
      <alignment horizontal="center" vertical="center" wrapText="1"/>
    </xf>
    <xf numFmtId="0" fontId="7" fillId="29" borderId="5" xfId="3" applyFont="1" applyFill="1" applyBorder="1" applyAlignment="1">
      <alignment vertical="center" wrapText="1"/>
    </xf>
    <xf numFmtId="0" fontId="7" fillId="29" borderId="5" xfId="3" applyFont="1" applyFill="1" applyBorder="1" applyAlignment="1">
      <alignment horizontal="center" vertical="center"/>
    </xf>
    <xf numFmtId="0" fontId="7" fillId="29" borderId="5" xfId="3" applyFont="1" applyFill="1" applyBorder="1" applyAlignment="1">
      <alignment horizontal="center" vertical="center" wrapText="1"/>
    </xf>
    <xf numFmtId="0" fontId="7" fillId="30" borderId="5" xfId="3" applyFont="1" applyFill="1" applyBorder="1" applyAlignment="1">
      <alignment vertical="center" wrapText="1"/>
    </xf>
    <xf numFmtId="0" fontId="7" fillId="30" borderId="5" xfId="3" applyFont="1" applyFill="1" applyBorder="1" applyAlignment="1">
      <alignment horizontal="center" vertical="center" wrapText="1"/>
    </xf>
    <xf numFmtId="0" fontId="7" fillId="13" borderId="0" xfId="3" applyFont="1" applyFill="1" applyAlignment="1">
      <alignment vertical="center"/>
    </xf>
    <xf numFmtId="0" fontId="2" fillId="0" borderId="1" xfId="3" applyBorder="1" applyAlignment="1">
      <alignment wrapText="1"/>
    </xf>
    <xf numFmtId="0" fontId="12" fillId="33" borderId="1" xfId="3" applyFont="1" applyFill="1" applyBorder="1" applyAlignment="1">
      <alignment vertical="center" wrapText="1"/>
    </xf>
    <xf numFmtId="0" fontId="12" fillId="33" borderId="1" xfId="3" applyFont="1" applyFill="1" applyBorder="1" applyAlignment="1">
      <alignment horizontal="center" vertical="center" wrapText="1"/>
    </xf>
    <xf numFmtId="0" fontId="13" fillId="33" borderId="1" xfId="3" applyFont="1" applyFill="1" applyBorder="1" applyAlignment="1">
      <alignment vertical="center" wrapText="1"/>
    </xf>
    <xf numFmtId="0" fontId="2" fillId="0" borderId="1" xfId="3" applyBorder="1" applyAlignment="1">
      <alignment vertical="center" wrapText="1"/>
    </xf>
    <xf numFmtId="0" fontId="7" fillId="13" borderId="5" xfId="3" applyFont="1" applyFill="1" applyBorder="1" applyAlignment="1">
      <alignment vertical="top" wrapText="1"/>
    </xf>
    <xf numFmtId="0" fontId="7" fillId="13" borderId="1" xfId="3" applyFont="1" applyFill="1" applyBorder="1" applyAlignment="1">
      <alignment vertical="top" wrapText="1"/>
    </xf>
    <xf numFmtId="0" fontId="7" fillId="13" borderId="0" xfId="3" applyFont="1" applyFill="1" applyAlignment="1">
      <alignment vertical="top"/>
    </xf>
    <xf numFmtId="0" fontId="7" fillId="13" borderId="7" xfId="3" applyFont="1" applyFill="1" applyBorder="1" applyAlignment="1">
      <alignment vertical="top"/>
    </xf>
    <xf numFmtId="0" fontId="7" fillId="13" borderId="12" xfId="3" applyFont="1" applyFill="1" applyBorder="1" applyAlignment="1">
      <alignment vertical="top" wrapText="1"/>
    </xf>
    <xf numFmtId="0" fontId="7" fillId="13" borderId="13" xfId="3" applyFont="1" applyFill="1" applyBorder="1" applyAlignment="1">
      <alignment vertical="top" wrapText="1"/>
    </xf>
    <xf numFmtId="0" fontId="7" fillId="32" borderId="1" xfId="3" applyFont="1" applyFill="1" applyBorder="1" applyAlignment="1">
      <alignment horizontal="center" vertical="top" wrapText="1"/>
    </xf>
    <xf numFmtId="0" fontId="2" fillId="0" borderId="1" xfId="3" applyBorder="1" applyAlignment="1">
      <alignment vertical="top" wrapText="1"/>
    </xf>
    <xf numFmtId="0" fontId="12" fillId="33" borderId="1" xfId="3" applyFont="1" applyFill="1" applyBorder="1" applyAlignment="1">
      <alignment vertical="top" wrapText="1"/>
    </xf>
    <xf numFmtId="0" fontId="12" fillId="33" borderId="1" xfId="3" applyFont="1" applyFill="1" applyBorder="1" applyAlignment="1">
      <alignment horizontal="center" vertical="top" wrapText="1"/>
    </xf>
    <xf numFmtId="0" fontId="14" fillId="13" borderId="1" xfId="3" applyFont="1" applyFill="1" applyBorder="1" applyAlignment="1">
      <alignment vertical="top" wrapText="1"/>
    </xf>
    <xf numFmtId="0" fontId="3" fillId="13" borderId="0" xfId="3" applyFont="1" applyFill="1" applyAlignment="1">
      <alignment vertical="center"/>
    </xf>
    <xf numFmtId="0" fontId="3" fillId="13" borderId="0" xfId="3" applyFont="1" applyFill="1" applyAlignment="1">
      <alignment horizontal="center" vertical="center"/>
    </xf>
    <xf numFmtId="0" fontId="6" fillId="12" borderId="1" xfId="0" applyFont="1" applyFill="1" applyBorder="1"/>
    <xf numFmtId="0" fontId="6" fillId="12"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2" fillId="0" borderId="1" xfId="1" applyNumberFormat="1" applyBorder="1" applyAlignment="1" applyProtection="1">
      <alignment horizontal="center" vertical="center"/>
    </xf>
    <xf numFmtId="0" fontId="3" fillId="13" borderId="1" xfId="0" applyFont="1" applyFill="1" applyBorder="1"/>
    <xf numFmtId="0" fontId="0" fillId="13" borderId="1" xfId="0" applyFill="1" applyBorder="1" applyAlignment="1">
      <alignment horizontal="center" vertical="center"/>
    </xf>
    <xf numFmtId="0" fontId="3" fillId="13" borderId="1" xfId="0" applyFont="1" applyFill="1" applyBorder="1" applyAlignment="1">
      <alignment horizontal="center" vertical="center"/>
    </xf>
    <xf numFmtId="0" fontId="32" fillId="13" borderId="1" xfId="1" applyNumberFormat="1" applyFill="1" applyBorder="1" applyAlignment="1" applyProtection="1">
      <alignment horizontal="center" vertical="center"/>
    </xf>
    <xf numFmtId="9" fontId="3" fillId="13" borderId="1" xfId="1" applyFont="1" applyFill="1" applyBorder="1" applyAlignment="1" applyProtection="1">
      <alignment horizontal="center"/>
    </xf>
    <xf numFmtId="0" fontId="3" fillId="0" borderId="1" xfId="0" applyFont="1" applyBorder="1" applyAlignment="1">
      <alignment horizontal="left" vertical="center"/>
    </xf>
    <xf numFmtId="0" fontId="3" fillId="0" borderId="1" xfId="1" applyNumberFormat="1" applyFont="1" applyBorder="1" applyAlignment="1" applyProtection="1">
      <alignment horizontal="center" vertical="center"/>
    </xf>
    <xf numFmtId="0" fontId="6" fillId="12" borderId="1" xfId="0" applyFont="1" applyFill="1" applyBorder="1" applyAlignment="1">
      <alignment horizontal="center"/>
    </xf>
    <xf numFmtId="9" fontId="6" fillId="12" borderId="1" xfId="1" applyFont="1" applyFill="1" applyBorder="1" applyAlignment="1" applyProtection="1">
      <alignment horizontal="center" vertical="center"/>
    </xf>
    <xf numFmtId="0" fontId="10" fillId="0" borderId="0" xfId="0" applyFont="1"/>
    <xf numFmtId="0" fontId="10" fillId="0" borderId="0" xfId="0" applyFont="1" applyAlignment="1">
      <alignment wrapText="1"/>
    </xf>
    <xf numFmtId="0" fontId="9" fillId="3" borderId="5" xfId="3" applyFont="1" applyFill="1" applyBorder="1" applyAlignment="1">
      <alignment horizontal="center" vertical="center" wrapText="1"/>
    </xf>
    <xf numFmtId="0" fontId="7" fillId="0" borderId="0" xfId="0" applyFont="1"/>
    <xf numFmtId="0" fontId="2" fillId="0" borderId="1" xfId="0" applyFont="1" applyBorder="1"/>
    <xf numFmtId="0" fontId="7" fillId="0" borderId="16" xfId="0" applyFont="1" applyBorder="1" applyAlignment="1">
      <alignment vertical="center"/>
    </xf>
    <xf numFmtId="0" fontId="10" fillId="0" borderId="17" xfId="0" applyFont="1" applyBorder="1" applyAlignment="1">
      <alignment horizontal="center" vertical="center"/>
    </xf>
    <xf numFmtId="0" fontId="7" fillId="0" borderId="16" xfId="0" applyFont="1" applyBorder="1" applyAlignment="1">
      <alignment wrapText="1"/>
    </xf>
    <xf numFmtId="0" fontId="31" fillId="0" borderId="17" xfId="0" applyFont="1" applyBorder="1" applyAlignment="1">
      <alignment horizontal="center" vertical="center"/>
    </xf>
    <xf numFmtId="0" fontId="7" fillId="0" borderId="13" xfId="0" applyFont="1" applyBorder="1" applyAlignment="1">
      <alignment vertical="center" wrapText="1"/>
    </xf>
    <xf numFmtId="0" fontId="7" fillId="0" borderId="7" xfId="0" applyFont="1" applyBorder="1" applyAlignment="1">
      <alignment horizontal="right" vertical="center"/>
    </xf>
    <xf numFmtId="0" fontId="0" fillId="0" borderId="13" xfId="0" applyBorder="1" applyAlignment="1">
      <alignment wrapText="1"/>
    </xf>
    <xf numFmtId="0" fontId="0" fillId="0" borderId="7" xfId="0" applyBorder="1" applyAlignment="1">
      <alignment horizontal="right" vertical="center"/>
    </xf>
    <xf numFmtId="0" fontId="2" fillId="0" borderId="13" xfId="0" applyFont="1" applyBorder="1" applyAlignment="1">
      <alignment wrapText="1"/>
    </xf>
    <xf numFmtId="0" fontId="2" fillId="0" borderId="13" xfId="0" applyFont="1" applyBorder="1" applyAlignment="1">
      <alignment vertical="top" wrapText="1"/>
    </xf>
    <xf numFmtId="0" fontId="9" fillId="6" borderId="1" xfId="3" applyFont="1" applyFill="1" applyBorder="1" applyAlignment="1">
      <alignment horizontal="center" vertical="center" wrapText="1"/>
    </xf>
    <xf numFmtId="0" fontId="9" fillId="7" borderId="1" xfId="3" applyFont="1" applyFill="1" applyBorder="1" applyAlignment="1">
      <alignment horizontal="center" vertical="center" wrapText="1"/>
    </xf>
    <xf numFmtId="0" fontId="9" fillId="9"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xf>
    <xf numFmtId="0" fontId="7" fillId="0" borderId="15" xfId="0" applyFont="1" applyBorder="1" applyAlignment="1">
      <alignment vertical="center" wrapText="1"/>
    </xf>
    <xf numFmtId="0" fontId="7" fillId="0" borderId="2" xfId="0" applyFont="1" applyBorder="1" applyAlignment="1">
      <alignment horizontal="right" vertical="center"/>
    </xf>
    <xf numFmtId="0" fontId="2" fillId="0" borderId="15" xfId="0" applyFont="1" applyBorder="1" applyAlignment="1">
      <alignment vertical="top" wrapText="1"/>
    </xf>
    <xf numFmtId="0" fontId="0" fillId="0" borderId="2" xfId="0" applyBorder="1" applyAlignment="1">
      <alignment horizontal="right" vertical="center"/>
    </xf>
    <xf numFmtId="0" fontId="31" fillId="0" borderId="0" xfId="0" applyFont="1"/>
    <xf numFmtId="0" fontId="3" fillId="0" borderId="0" xfId="0" applyFont="1" applyAlignment="1">
      <alignment horizontal="center"/>
    </xf>
    <xf numFmtId="0" fontId="3" fillId="0" borderId="0" xfId="0" applyFont="1"/>
    <xf numFmtId="165" fontId="3" fillId="0" borderId="0" xfId="0" applyNumberFormat="1"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0" fontId="33" fillId="0" borderId="0" xfId="0" applyFont="1"/>
    <xf numFmtId="0" fontId="33" fillId="0" borderId="0" xfId="0" applyFont="1" applyAlignment="1">
      <alignment horizontal="center"/>
    </xf>
    <xf numFmtId="0" fontId="33" fillId="0" borderId="0" xfId="0" applyFont="1" applyAlignment="1">
      <alignment horizontal="center" vertical="center"/>
    </xf>
    <xf numFmtId="0" fontId="35" fillId="8" borderId="2" xfId="3" applyFont="1" applyFill="1" applyBorder="1" applyAlignment="1">
      <alignment horizontal="center" vertical="center" wrapText="1"/>
    </xf>
    <xf numFmtId="0" fontId="35" fillId="8" borderId="2" xfId="0" applyFont="1" applyFill="1" applyBorder="1" applyAlignment="1">
      <alignment horizontal="center" vertical="center" wrapText="1"/>
    </xf>
    <xf numFmtId="0" fontId="33" fillId="0" borderId="1" xfId="3" applyFont="1" applyBorder="1" applyAlignment="1">
      <alignment horizontal="center" vertical="center" wrapText="1"/>
    </xf>
    <xf numFmtId="0" fontId="34" fillId="0" borderId="1" xfId="0" applyFont="1" applyBorder="1" applyAlignment="1">
      <alignment horizontal="center" vertical="center"/>
    </xf>
    <xf numFmtId="9" fontId="34" fillId="0" borderId="1" xfId="1" applyFont="1" applyBorder="1" applyAlignment="1" applyProtection="1">
      <alignment horizontal="center" vertical="center"/>
    </xf>
    <xf numFmtId="0" fontId="37" fillId="0" borderId="0" xfId="0" applyFont="1" applyAlignment="1">
      <alignment wrapText="1"/>
    </xf>
    <xf numFmtId="0" fontId="34" fillId="0" borderId="0" xfId="0" applyFont="1"/>
    <xf numFmtId="0" fontId="33" fillId="34" borderId="1" xfId="0" applyFont="1" applyFill="1" applyBorder="1" applyAlignment="1">
      <alignment horizontal="center" vertical="center" wrapText="1"/>
    </xf>
    <xf numFmtId="0" fontId="34" fillId="34" borderId="1" xfId="0" applyFont="1" applyFill="1" applyBorder="1" applyAlignment="1">
      <alignment horizontal="center" vertical="center" wrapText="1"/>
    </xf>
    <xf numFmtId="0" fontId="33" fillId="0" borderId="1" xfId="0" applyFont="1" applyBorder="1" applyAlignment="1">
      <alignment horizontal="center" vertical="center"/>
    </xf>
    <xf numFmtId="14" fontId="33" fillId="0" borderId="1" xfId="0" applyNumberFormat="1" applyFont="1" applyBorder="1" applyAlignment="1">
      <alignment vertical="center"/>
    </xf>
    <xf numFmtId="0" fontId="33" fillId="0" borderId="1" xfId="0" applyFont="1" applyBorder="1" applyAlignment="1">
      <alignment vertical="center"/>
    </xf>
    <xf numFmtId="0" fontId="33" fillId="0" borderId="0" xfId="0" applyFont="1" applyAlignment="1">
      <alignment vertical="center"/>
    </xf>
    <xf numFmtId="0" fontId="33" fillId="0" borderId="1" xfId="0" applyFont="1" applyBorder="1" applyAlignment="1">
      <alignment vertical="center" wrapText="1"/>
    </xf>
    <xf numFmtId="0" fontId="40" fillId="0" borderId="0" xfId="0" applyFont="1"/>
    <xf numFmtId="0" fontId="39" fillId="0" borderId="0" xfId="0" applyFont="1"/>
    <xf numFmtId="0" fontId="41" fillId="0" borderId="0" xfId="0" applyFont="1" applyAlignment="1">
      <alignment vertical="center"/>
    </xf>
    <xf numFmtId="0" fontId="34" fillId="0" borderId="1" xfId="3" applyFont="1" applyBorder="1" applyAlignment="1">
      <alignment horizontal="center" vertical="center"/>
    </xf>
    <xf numFmtId="9" fontId="34" fillId="0" borderId="1" xfId="1" applyFont="1" applyBorder="1" applyAlignment="1" applyProtection="1">
      <alignment horizontal="center" vertical="center" wrapText="1"/>
    </xf>
    <xf numFmtId="0" fontId="38" fillId="0" borderId="0" xfId="0" applyFont="1" applyAlignment="1">
      <alignment horizontal="center" vertical="center"/>
    </xf>
    <xf numFmtId="0" fontId="42" fillId="0" borderId="0" xfId="0" applyFont="1" applyAlignment="1">
      <alignment horizontal="center" vertical="center"/>
    </xf>
    <xf numFmtId="9" fontId="43" fillId="0" borderId="1" xfId="1" applyFont="1" applyBorder="1" applyAlignment="1">
      <alignment horizontal="center" vertical="center"/>
    </xf>
    <xf numFmtId="0" fontId="44" fillId="35" borderId="18" xfId="0" applyFont="1" applyFill="1" applyBorder="1" applyAlignment="1">
      <alignment vertical="center"/>
    </xf>
    <xf numFmtId="0" fontId="44" fillId="35" borderId="12" xfId="0" applyFont="1" applyFill="1" applyBorder="1" applyAlignment="1">
      <alignment vertical="center"/>
    </xf>
    <xf numFmtId="0" fontId="44" fillId="35" borderId="12" xfId="0" applyFont="1" applyFill="1" applyBorder="1" applyAlignment="1">
      <alignment horizontal="center" vertical="center"/>
    </xf>
    <xf numFmtId="0" fontId="45" fillId="35" borderId="12" xfId="0" applyFont="1" applyFill="1" applyBorder="1" applyAlignment="1">
      <alignment vertical="center"/>
    </xf>
    <xf numFmtId="0" fontId="44" fillId="35" borderId="19" xfId="0" applyFont="1" applyFill="1" applyBorder="1" applyAlignment="1">
      <alignment vertical="center"/>
    </xf>
    <xf numFmtId="0" fontId="45" fillId="35" borderId="18" xfId="0" applyFont="1" applyFill="1" applyBorder="1" applyAlignment="1">
      <alignment vertical="center"/>
    </xf>
    <xf numFmtId="0" fontId="33" fillId="0" borderId="1" xfId="3" applyFont="1" applyBorder="1" applyAlignment="1">
      <alignment horizontal="left" vertical="center" wrapText="1"/>
    </xf>
    <xf numFmtId="0" fontId="35" fillId="36" borderId="2" xfId="3" applyFont="1" applyFill="1" applyBorder="1" applyAlignment="1">
      <alignment horizontal="center" vertical="center" wrapText="1"/>
    </xf>
    <xf numFmtId="0" fontId="35" fillId="36" borderId="3" xfId="3" applyFont="1" applyFill="1" applyBorder="1" applyAlignment="1">
      <alignment horizontal="center" vertical="center" wrapText="1"/>
    </xf>
    <xf numFmtId="0" fontId="35" fillId="37" borderId="2" xfId="3" applyFont="1" applyFill="1" applyBorder="1" applyAlignment="1">
      <alignment horizontal="center" vertical="center" wrapText="1"/>
    </xf>
    <xf numFmtId="0" fontId="35" fillId="38" borderId="2" xfId="3" applyFont="1" applyFill="1" applyBorder="1" applyAlignment="1">
      <alignment horizontal="center" vertical="center" wrapText="1"/>
    </xf>
    <xf numFmtId="0" fontId="35" fillId="39" borderId="2" xfId="3" applyFont="1" applyFill="1" applyBorder="1" applyAlignment="1">
      <alignment horizontal="center" vertical="center" wrapText="1"/>
    </xf>
    <xf numFmtId="0" fontId="33" fillId="0" borderId="0" xfId="0" applyFont="1" applyAlignment="1" applyProtection="1">
      <alignment horizontal="center" vertical="center"/>
      <protection locked="0"/>
    </xf>
    <xf numFmtId="0" fontId="39" fillId="0" borderId="0" xfId="0" applyFont="1" applyAlignment="1" applyProtection="1">
      <alignment vertical="center"/>
      <protection locked="0"/>
    </xf>
    <xf numFmtId="0" fontId="37" fillId="0" borderId="0" xfId="0" applyFont="1" applyAlignment="1" applyProtection="1">
      <alignment horizontal="left" vertical="center"/>
      <protection locked="0"/>
    </xf>
    <xf numFmtId="0" fontId="45" fillId="35" borderId="18" xfId="0" applyFont="1" applyFill="1" applyBorder="1" applyAlignment="1" applyProtection="1">
      <alignment vertical="center"/>
      <protection locked="0"/>
    </xf>
    <xf numFmtId="0" fontId="44" fillId="35" borderId="12" xfId="0" applyFont="1" applyFill="1" applyBorder="1" applyAlignment="1" applyProtection="1">
      <alignment vertical="center"/>
      <protection locked="0"/>
    </xf>
    <xf numFmtId="0" fontId="45" fillId="35" borderId="12" xfId="0" applyFont="1" applyFill="1" applyBorder="1" applyAlignment="1" applyProtection="1">
      <alignment horizontal="center" vertical="center"/>
      <protection locked="0"/>
    </xf>
    <xf numFmtId="0" fontId="35" fillId="3" borderId="2" xfId="3" applyFont="1" applyFill="1" applyBorder="1" applyAlignment="1" applyProtection="1">
      <alignment horizontal="center" vertical="center" wrapText="1"/>
      <protection locked="0"/>
    </xf>
    <xf numFmtId="0" fontId="33" fillId="0" borderId="1" xfId="3" applyFont="1" applyBorder="1" applyAlignment="1" applyProtection="1">
      <alignment horizontal="center" vertical="center" wrapText="1"/>
      <protection locked="0"/>
    </xf>
    <xf numFmtId="0" fontId="33" fillId="0" borderId="1" xfId="3" applyFont="1" applyBorder="1" applyAlignment="1" applyProtection="1">
      <alignment horizontal="center" vertical="center"/>
      <protection locked="0"/>
    </xf>
    <xf numFmtId="0" fontId="33" fillId="0" borderId="1" xfId="3" applyFont="1" applyBorder="1" applyAlignment="1" applyProtection="1">
      <alignment horizontal="left" vertical="center" wrapText="1"/>
      <protection locked="0"/>
    </xf>
    <xf numFmtId="0" fontId="44" fillId="35" borderId="12" xfId="0" applyFont="1" applyFill="1" applyBorder="1" applyAlignment="1" applyProtection="1">
      <alignment horizontal="center" vertical="center"/>
      <protection locked="0"/>
    </xf>
    <xf numFmtId="0" fontId="46" fillId="35" borderId="12" xfId="0" applyFont="1" applyFill="1" applyBorder="1" applyAlignment="1" applyProtection="1">
      <alignment vertical="center"/>
      <protection locked="0"/>
    </xf>
    <xf numFmtId="0" fontId="34" fillId="0" borderId="1" xfId="3" applyFont="1" applyBorder="1" applyAlignment="1" applyProtection="1">
      <alignment horizontal="center" vertical="center"/>
      <protection locked="0"/>
    </xf>
    <xf numFmtId="0" fontId="45" fillId="35" borderId="13" xfId="0" applyFont="1" applyFill="1" applyBorder="1" applyAlignment="1" applyProtection="1">
      <alignment vertical="center"/>
      <protection locked="0"/>
    </xf>
    <xf numFmtId="0" fontId="35" fillId="4" borderId="2" xfId="3" applyFont="1" applyFill="1" applyBorder="1" applyAlignment="1" applyProtection="1">
      <alignment horizontal="center" vertical="center" wrapText="1"/>
      <protection locked="0"/>
    </xf>
    <xf numFmtId="0" fontId="35" fillId="5" borderId="2" xfId="3" applyFont="1" applyFill="1" applyBorder="1" applyAlignment="1" applyProtection="1">
      <alignment horizontal="center" vertical="center" wrapText="1"/>
      <protection locked="0"/>
    </xf>
    <xf numFmtId="0" fontId="35" fillId="6" borderId="2" xfId="3" applyFont="1" applyFill="1" applyBorder="1" applyAlignment="1" applyProtection="1">
      <alignment horizontal="center" vertical="center" wrapText="1"/>
      <protection locked="0"/>
    </xf>
    <xf numFmtId="0" fontId="35" fillId="7" borderId="2" xfId="3" applyFont="1" applyFill="1" applyBorder="1" applyAlignment="1" applyProtection="1">
      <alignment horizontal="center" vertical="center" wrapText="1"/>
      <protection locked="0"/>
    </xf>
    <xf numFmtId="0" fontId="45" fillId="35" borderId="12" xfId="0" applyFont="1" applyFill="1" applyBorder="1" applyAlignment="1" applyProtection="1">
      <alignment vertical="center"/>
      <protection locked="0"/>
    </xf>
    <xf numFmtId="0" fontId="35" fillId="9" borderId="2" xfId="3" applyFont="1" applyFill="1" applyBorder="1" applyAlignment="1" applyProtection="1">
      <alignment horizontal="center" vertical="center" wrapText="1"/>
      <protection locked="0"/>
    </xf>
    <xf numFmtId="0" fontId="44" fillId="35" borderId="13" xfId="0" applyFont="1" applyFill="1" applyBorder="1" applyAlignment="1" applyProtection="1">
      <alignment vertical="center"/>
      <protection locked="0"/>
    </xf>
    <xf numFmtId="10" fontId="32" fillId="0" borderId="0" xfId="1" applyNumberFormat="1"/>
    <xf numFmtId="10" fontId="3" fillId="0" borderId="1" xfId="1" applyNumberFormat="1" applyFont="1" applyBorder="1" applyAlignment="1" applyProtection="1">
      <alignment horizontal="left" indent="2"/>
    </xf>
    <xf numFmtId="10" fontId="3" fillId="13" borderId="1" xfId="1" applyNumberFormat="1" applyFont="1" applyFill="1" applyBorder="1" applyAlignment="1" applyProtection="1">
      <alignment horizontal="center"/>
    </xf>
    <xf numFmtId="10" fontId="3" fillId="0" borderId="1" xfId="1" applyNumberFormat="1" applyFont="1" applyBorder="1" applyAlignment="1" applyProtection="1">
      <alignment horizontal="center"/>
    </xf>
    <xf numFmtId="0" fontId="35" fillId="40" borderId="4" xfId="0" applyFont="1" applyFill="1" applyBorder="1" applyAlignment="1">
      <alignment horizontal="center" vertical="center" wrapText="1"/>
    </xf>
    <xf numFmtId="0" fontId="35" fillId="40" borderId="20" xfId="0" applyFont="1" applyFill="1" applyBorder="1" applyAlignment="1">
      <alignment horizontal="center" vertical="center" wrapText="1"/>
    </xf>
    <xf numFmtId="0" fontId="36" fillId="0" borderId="1" xfId="3" applyFont="1" applyBorder="1" applyAlignment="1">
      <alignment horizontal="left" vertical="center" wrapText="1"/>
    </xf>
    <xf numFmtId="0" fontId="36" fillId="0" borderId="1" xfId="3" applyFont="1" applyBorder="1" applyAlignment="1" applyProtection="1">
      <alignment horizontal="center" vertical="center" wrapText="1"/>
      <protection locked="0"/>
    </xf>
    <xf numFmtId="0" fontId="36" fillId="0" borderId="1" xfId="3" applyFont="1" applyBorder="1" applyAlignment="1" applyProtection="1">
      <alignment horizontal="left" vertical="center" wrapText="1"/>
      <protection locked="0"/>
    </xf>
    <xf numFmtId="0" fontId="36" fillId="0" borderId="1" xfId="0" applyFont="1" applyBorder="1" applyAlignment="1" applyProtection="1">
      <alignment horizontal="center" vertical="center" wrapText="1"/>
      <protection locked="0"/>
    </xf>
    <xf numFmtId="0" fontId="47" fillId="0" borderId="0" xfId="0" applyFont="1" applyAlignment="1">
      <alignment vertical="center"/>
    </xf>
    <xf numFmtId="0" fontId="32" fillId="0" borderId="0" xfId="0" applyFont="1" applyAlignment="1">
      <alignment wrapText="1"/>
    </xf>
    <xf numFmtId="0" fontId="32" fillId="0" borderId="0" xfId="0" applyFont="1"/>
    <xf numFmtId="0" fontId="33" fillId="0" borderId="1" xfId="0" applyFont="1" applyBorder="1" applyAlignment="1" applyProtection="1">
      <alignment horizontal="center" vertical="center"/>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44" fillId="35" borderId="12" xfId="0" applyFont="1" applyFill="1" applyBorder="1" applyAlignment="1" applyProtection="1">
      <alignment horizontal="center" vertical="center"/>
      <protection locked="0"/>
    </xf>
    <xf numFmtId="0" fontId="44" fillId="35" borderId="13" xfId="0" applyFont="1" applyFill="1" applyBorder="1" applyAlignment="1" applyProtection="1">
      <alignment horizontal="center" vertical="center"/>
      <protection locked="0"/>
    </xf>
    <xf numFmtId="0" fontId="6" fillId="14" borderId="1" xfId="0" applyFont="1" applyFill="1" applyBorder="1" applyAlignment="1">
      <alignment horizontal="center" wrapText="1"/>
    </xf>
    <xf numFmtId="0" fontId="20" fillId="25" borderId="11" xfId="0" applyFont="1" applyFill="1" applyBorder="1" applyAlignment="1">
      <alignment horizontal="center" vertical="center"/>
    </xf>
    <xf numFmtId="0" fontId="20" fillId="19" borderId="11" xfId="0" applyFont="1" applyFill="1" applyBorder="1" applyAlignment="1">
      <alignment horizontal="center" vertical="center"/>
    </xf>
    <xf numFmtId="0" fontId="20" fillId="14" borderId="11" xfId="0" applyFont="1" applyFill="1" applyBorder="1" applyAlignment="1">
      <alignment horizontal="center" vertical="center"/>
    </xf>
  </cellXfs>
  <cellStyles count="20">
    <cellStyle name="Canto da tabela dinâmica" xfId="2" xr:uid="{00000000-0005-0000-0000-000006000000}"/>
    <cellStyle name="Normal" xfId="0" builtinId="0"/>
    <cellStyle name="Normal 10"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5" xfId="8" xr:uid="{00000000-0005-0000-0000-00000C000000}"/>
    <cellStyle name="Normal 2" xfId="9" xr:uid="{00000000-0005-0000-0000-00000D000000}"/>
    <cellStyle name="Normal 3" xfId="10" xr:uid="{00000000-0005-0000-0000-00000E000000}"/>
    <cellStyle name="Normal 4" xfId="11" xr:uid="{00000000-0005-0000-0000-00000F000000}"/>
    <cellStyle name="Normal 5" xfId="12" xr:uid="{00000000-0005-0000-0000-000010000000}"/>
    <cellStyle name="Normal 6" xfId="13" xr:uid="{00000000-0005-0000-0000-000011000000}"/>
    <cellStyle name="Normal 7" xfId="14" xr:uid="{00000000-0005-0000-0000-000012000000}"/>
    <cellStyle name="Normal 8" xfId="15" xr:uid="{00000000-0005-0000-0000-000013000000}"/>
    <cellStyle name="Normal 9" xfId="16" xr:uid="{00000000-0005-0000-0000-000014000000}"/>
    <cellStyle name="Porcentagem" xfId="1" builtinId="5"/>
    <cellStyle name="Porcentagem 2" xfId="17" xr:uid="{00000000-0005-0000-0000-000015000000}"/>
    <cellStyle name="Valor da tabela dinâmica" xfId="18" xr:uid="{00000000-0005-0000-0000-000016000000}"/>
    <cellStyle name="Vírgula 2" xfId="19" xr:uid="{00000000-0005-0000-0000-000017000000}"/>
  </cellStyles>
  <dxfs count="26">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3399"/>
      <rgbColor rgb="FF00FFCC"/>
      <rgbColor rgb="FFC00000"/>
      <rgbColor rgb="FF33CC33"/>
      <rgbColor rgb="FF000080"/>
      <rgbColor rgb="FFCCCC00"/>
      <rgbColor rgb="FF800080"/>
      <rgbColor rgb="FF5B9BD5"/>
      <rgbColor rgb="FFBFBFBF"/>
      <rgbColor rgb="FF8B8B8B"/>
      <rgbColor rgb="FF8EAADB"/>
      <rgbColor rgb="FF7030A0"/>
      <rgbColor rgb="FFFBE5D6"/>
      <rgbColor rgb="FFDEEBF7"/>
      <rgbColor rgb="FF660066"/>
      <rgbColor rgb="FFED7D31"/>
      <rgbColor rgb="FF0563C1"/>
      <rgbColor rgb="FFCCCCCC"/>
      <rgbColor rgb="FF000080"/>
      <rgbColor rgb="FFFF00FF"/>
      <rgbColor rgb="FFFFFF81"/>
      <rgbColor rgb="FFFBE4D5"/>
      <rgbColor rgb="FF800080"/>
      <rgbColor rgb="FFFC0408"/>
      <rgbColor rgb="FF008080"/>
      <rgbColor rgb="FF0000FF"/>
      <rgbColor rgb="FFD9D9D9"/>
      <rgbColor rgb="FFD9E2F3"/>
      <rgbColor rgb="FFC5E0B4"/>
      <rgbColor rgb="FFFFFF93"/>
      <rgbColor rgb="FFA9D18E"/>
      <rgbColor rgb="FFF4B083"/>
      <rgbColor rgb="FFF4B183"/>
      <rgbColor rgb="FFFFD966"/>
      <rgbColor rgb="FF4472C4"/>
      <rgbColor rgb="FF37C8B4"/>
      <rgbColor rgb="FF92D050"/>
      <rgbColor rgb="FFFFC000"/>
      <rgbColor rgb="FFFFA400"/>
      <rgbColor rgb="FFF2700E"/>
      <rgbColor rgb="FF595959"/>
      <rgbColor rgb="FF70AD47"/>
      <rgbColor rgb="FF1F3864"/>
      <rgbColor rgb="FF00B050"/>
      <rgbColor rgb="FF003300"/>
      <rgbColor rgb="FF385623"/>
      <rgbColor rgb="FFC55A11"/>
      <rgbColor rgb="FFFF5B5B"/>
      <rgbColor rgb="FF2F5496"/>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bar"/>
        <c:grouping val="percentStacked"/>
        <c:varyColors val="0"/>
        <c:ser>
          <c:idx val="0"/>
          <c:order val="0"/>
          <c:spPr>
            <a:solidFill>
              <a:srgbClr val="ED7D31"/>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GRÁFICOS!$C$5</c:f>
              <c:numCache>
                <c:formatCode>General</c:formatCode>
                <c:ptCount val="1"/>
                <c:pt idx="0">
                  <c:v>0</c:v>
                </c:pt>
              </c:numCache>
            </c:numRef>
          </c:val>
          <c:extLst>
            <c:ext xmlns:c16="http://schemas.microsoft.com/office/drawing/2014/chart" uri="{C3380CC4-5D6E-409C-BE32-E72D297353CC}">
              <c16:uniqueId val="{00000000-DA00-4B4E-8920-5C01AB2DA426}"/>
            </c:ext>
          </c:extLst>
        </c:ser>
        <c:ser>
          <c:idx val="1"/>
          <c:order val="1"/>
          <c:spPr>
            <a:solidFill>
              <a:srgbClr val="BFBFBF"/>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GRÁFICOS!$D$5</c:f>
              <c:numCache>
                <c:formatCode>General</c:formatCode>
                <c:ptCount val="1"/>
                <c:pt idx="0">
                  <c:v>27</c:v>
                </c:pt>
              </c:numCache>
            </c:numRef>
          </c:val>
          <c:extLst>
            <c:ext xmlns:c16="http://schemas.microsoft.com/office/drawing/2014/chart" uri="{C3380CC4-5D6E-409C-BE32-E72D297353CC}">
              <c16:uniqueId val="{00000001-DA00-4B4E-8920-5C01AB2DA426}"/>
            </c:ext>
          </c:extLst>
        </c:ser>
        <c:dLbls>
          <c:showLegendKey val="0"/>
          <c:showVal val="0"/>
          <c:showCatName val="0"/>
          <c:showSerName val="0"/>
          <c:showPercent val="0"/>
          <c:showBubbleSize val="0"/>
        </c:dLbls>
        <c:gapWidth val="150"/>
        <c:overlap val="100"/>
        <c:axId val="46250428"/>
        <c:axId val="42659193"/>
      </c:barChart>
      <c:catAx>
        <c:axId val="46250428"/>
        <c:scaling>
          <c:orientation val="minMax"/>
        </c:scaling>
        <c:delete val="1"/>
        <c:axPos val="l"/>
        <c:numFmt formatCode="General" sourceLinked="1"/>
        <c:majorTickMark val="out"/>
        <c:minorTickMark val="none"/>
        <c:tickLblPos val="nextTo"/>
        <c:crossAx val="42659193"/>
        <c:crosses val="autoZero"/>
        <c:auto val="1"/>
        <c:lblAlgn val="ctr"/>
        <c:lblOffset val="100"/>
        <c:noMultiLvlLbl val="0"/>
      </c:catAx>
      <c:valAx>
        <c:axId val="42659193"/>
        <c:scaling>
          <c:orientation val="minMax"/>
          <c:max val="0.9"/>
          <c:min val="0.1"/>
        </c:scaling>
        <c:delete val="1"/>
        <c:axPos val="b"/>
        <c:numFmt formatCode="0%" sourceLinked="1"/>
        <c:majorTickMark val="out"/>
        <c:minorTickMark val="none"/>
        <c:tickLblPos val="nextTo"/>
        <c:crossAx val="46250428"/>
        <c:crosses val="autoZero"/>
        <c:crossBetween val="between"/>
      </c:valAx>
      <c:spPr>
        <a:noFill/>
        <a:ln w="0">
          <a:noFill/>
        </a:ln>
      </c:spPr>
    </c:plotArea>
    <c:plotVisOnly val="1"/>
    <c:dispBlanksAs val="gap"/>
    <c:showDLblsOverMax val="1"/>
  </c:chart>
  <c:spPr>
    <a:noFill/>
    <a:ln w="9360">
      <a:no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5"/>
            </a:solidFill>
            <a:ln>
              <a:noFill/>
            </a:ln>
            <a:effectLst/>
          </c:spPr>
          <c:invertIfNegative val="0"/>
          <c:val>
            <c:numLit>
              <c:formatCode>General</c:formatCode>
              <c:ptCount val="1"/>
              <c:pt idx="0">
                <c:v>6</c:v>
              </c:pt>
            </c:numLit>
          </c:val>
          <c:extLst>
            <c:ext xmlns:c16="http://schemas.microsoft.com/office/drawing/2014/chart" uri="{C3380CC4-5D6E-409C-BE32-E72D297353CC}">
              <c16:uniqueId val="{00000000-AC5F-4FAA-91A4-75C02BD1F027}"/>
            </c:ext>
          </c:extLst>
        </c:ser>
        <c:ser>
          <c:idx val="1"/>
          <c:order val="1"/>
          <c:spPr>
            <a:solidFill>
              <a:schemeClr val="bg1">
                <a:lumMod val="75000"/>
              </a:schemeClr>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1-AC5F-4FAA-91A4-75C02BD1F027}"/>
            </c:ext>
          </c:extLst>
        </c:ser>
        <c:dLbls>
          <c:showLegendKey val="0"/>
          <c:showVal val="0"/>
          <c:showCatName val="0"/>
          <c:showSerName val="0"/>
          <c:showPercent val="0"/>
          <c:showBubbleSize val="0"/>
        </c:dLbls>
        <c:gapWidth val="150"/>
        <c:overlap val="100"/>
        <c:axId val="1064879472"/>
        <c:axId val="1064879888"/>
      </c:barChart>
      <c:catAx>
        <c:axId val="1064879472"/>
        <c:scaling>
          <c:orientation val="minMax"/>
        </c:scaling>
        <c:delete val="1"/>
        <c:axPos val="l"/>
        <c:majorTickMark val="out"/>
        <c:minorTickMark val="none"/>
        <c:tickLblPos val="nextTo"/>
        <c:crossAx val="1064879888"/>
        <c:crosses val="autoZero"/>
        <c:auto val="1"/>
        <c:lblAlgn val="ctr"/>
        <c:lblOffset val="100"/>
        <c:noMultiLvlLbl val="0"/>
      </c:catAx>
      <c:valAx>
        <c:axId val="1064879888"/>
        <c:scaling>
          <c:orientation val="minMax"/>
          <c:max val="0.9"/>
          <c:min val="0.1"/>
        </c:scaling>
        <c:delete val="1"/>
        <c:axPos val="b"/>
        <c:numFmt formatCode="0%" sourceLinked="1"/>
        <c:majorTickMark val="out"/>
        <c:minorTickMark val="none"/>
        <c:tickLblPos val="nextTo"/>
        <c:crossAx val="106487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pt-BR" sz="1300" b="0" u="none" strike="noStrike">
                <a:uFillTx/>
                <a:latin typeface="Arial"/>
              </a:defRPr>
            </a:pPr>
            <a:r>
              <a:rPr lang="en-US" sz="1600" b="1" u="none" strike="noStrike">
                <a:solidFill>
                  <a:srgbClr val="595959"/>
                </a:solidFill>
                <a:uFillTx/>
                <a:latin typeface="Calibri"/>
                <a:ea typeface="Calibri"/>
              </a:rPr>
              <a:t>Total de Riscos de Privacidade e Proteção de Dados Envolvidos Identificados</a:t>
            </a:r>
          </a:p>
        </c:rich>
      </c:tx>
      <c:overlay val="0"/>
      <c:spPr>
        <a:noFill/>
        <a:ln w="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6827209"/>
        <c:axId val="32036422"/>
      </c:barChart>
      <c:catAx>
        <c:axId val="26827209"/>
        <c:scaling>
          <c:orientation val="minMax"/>
        </c:scaling>
        <c:delete val="0"/>
        <c:axPos val="b"/>
        <c:numFmt formatCode="General" sourceLinked="1"/>
        <c:majorTickMark val="cross"/>
        <c:minorTickMark val="cross"/>
        <c:tickLblPos val="none"/>
        <c:spPr>
          <a:ln w="0">
            <a:noFill/>
          </a:ln>
        </c:spPr>
        <c:txPr>
          <a:bodyPr/>
          <a:lstStyle/>
          <a:p>
            <a:pPr>
              <a:defRPr sz="1800" b="0"/>
            </a:pPr>
            <a:endParaRPr lang="en-US"/>
          </a:p>
        </c:txPr>
        <c:crossAx val="32036422"/>
        <c:crosses val="autoZero"/>
        <c:auto val="1"/>
        <c:lblAlgn val="ctr"/>
        <c:lblOffset val="100"/>
        <c:noMultiLvlLbl val="0"/>
      </c:catAx>
      <c:valAx>
        <c:axId val="32036422"/>
        <c:scaling>
          <c:orientation val="minMax"/>
        </c:scaling>
        <c:delete val="0"/>
        <c:axPos val="l"/>
        <c:numFmt formatCode="General" sourceLinked="1"/>
        <c:majorTickMark val="cross"/>
        <c:minorTickMark val="cross"/>
        <c:tickLblPos val="none"/>
        <c:spPr>
          <a:ln w="0">
            <a:noFill/>
          </a:ln>
        </c:spPr>
        <c:txPr>
          <a:bodyPr/>
          <a:lstStyle/>
          <a:p>
            <a:pPr>
              <a:defRPr sz="1800" b="0"/>
            </a:pPr>
            <a:endParaRPr lang="en-US"/>
          </a:p>
        </c:txPr>
        <c:crossAx val="26827209"/>
        <c:crosses val="autoZero"/>
        <c:crossBetween val="midCat"/>
      </c:valAx>
      <c:spPr>
        <a:noFill/>
        <a:ln w="0">
          <a:noFill/>
        </a:ln>
      </c:spPr>
    </c:plotArea>
    <c:legend>
      <c:legendPos val="r"/>
      <c:overlay val="0"/>
      <c:spPr>
        <a:noFill/>
        <a:ln w="0">
          <a:noFill/>
        </a:ln>
      </c:spPr>
      <c:txPr>
        <a:bodyPr/>
        <a:lstStyle/>
        <a:p>
          <a:pPr>
            <a:defRPr lang="pt-BR" sz="900" b="0" u="none" strike="noStrike">
              <a:solidFill>
                <a:srgbClr val="595959"/>
              </a:solidFill>
              <a:uFillTx/>
              <a:latin typeface="Calibri"/>
              <a:ea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bar"/>
        <c:grouping val="percentStacked"/>
        <c:varyColors val="0"/>
        <c:ser>
          <c:idx val="0"/>
          <c:order val="0"/>
          <c:spPr>
            <a:solidFill>
              <a:srgbClr val="ED7D31"/>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0</c:f>
              <c:numCache>
                <c:formatCode>General</c:formatCode>
                <c:ptCount val="1"/>
                <c:pt idx="0">
                  <c:v>20</c:v>
                </c:pt>
              </c:numCache>
            </c:numRef>
          </c:val>
          <c:extLst>
            <c:ext xmlns:c15="http://schemas.microsoft.com/office/drawing/2012/chart" uri="{02D57815-91ED-43cb-92C2-25804820EDAC}">
              <c15:filteredCategoryTitle>
                <c15:cat>
                  <c:strRef>
                    <c:extLst>
                      <c:ext uri="{02D57815-91ED-43cb-92C2-25804820EDAC}">
                        <c15:formulaRef>
                          <c15:sqref>categories</c15:sqref>
                        </c15:formulaRef>
                      </c:ext>
                    </c:extLst>
                    <c:strCache>
                      <c:ptCount val="1"/>
                      <c:pt idx="0">
                        <c:v>1</c:v>
                      </c:pt>
                    </c:strCache>
                  </c:strRef>
                </c15:cat>
              </c15:filteredCategoryTitle>
            </c:ext>
            <c:ext xmlns:c16="http://schemas.microsoft.com/office/drawing/2014/chart" uri="{C3380CC4-5D6E-409C-BE32-E72D297353CC}">
              <c16:uniqueId val="{00000000-175D-4A5E-A8C0-648ACC25CC9B}"/>
            </c:ext>
          </c:extLst>
        </c:ser>
        <c:ser>
          <c:idx val="1"/>
          <c:order val="1"/>
          <c:spPr>
            <a:solidFill>
              <a:srgbClr val="BFBFBF"/>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1</c:f>
              <c:numCache>
                <c:formatCode>General</c:formatCode>
                <c:ptCount val="1"/>
                <c:pt idx="0">
                  <c:v>0</c:v>
                </c:pt>
              </c:numCache>
            </c:numRef>
          </c:val>
          <c:extLst>
            <c:ext xmlns:c15="http://schemas.microsoft.com/office/drawing/2012/chart" uri="{02D57815-91ED-43cb-92C2-25804820EDAC}">
              <c15:filteredCategoryTitle>
                <c15:cat>
                  <c:strRef>
                    <c:extLst>
                      <c:ext uri="{02D57815-91ED-43cb-92C2-25804820EDAC}">
                        <c15:formulaRef>
                          <c15:sqref>categories</c15:sqref>
                        </c15:formulaRef>
                      </c:ext>
                    </c:extLst>
                    <c:strCache>
                      <c:ptCount val="1"/>
                      <c:pt idx="0">
                        <c:v>1</c:v>
                      </c:pt>
                    </c:strCache>
                  </c:strRef>
                </c15:cat>
              </c15:filteredCategoryTitle>
            </c:ext>
            <c:ext xmlns:c16="http://schemas.microsoft.com/office/drawing/2014/chart" uri="{C3380CC4-5D6E-409C-BE32-E72D297353CC}">
              <c16:uniqueId val="{00000001-175D-4A5E-A8C0-648ACC25CC9B}"/>
            </c:ext>
          </c:extLst>
        </c:ser>
        <c:dLbls>
          <c:showLegendKey val="0"/>
          <c:showVal val="0"/>
          <c:showCatName val="0"/>
          <c:showSerName val="0"/>
          <c:showPercent val="0"/>
          <c:showBubbleSize val="0"/>
        </c:dLbls>
        <c:gapWidth val="150"/>
        <c:overlap val="100"/>
        <c:axId val="71525695"/>
        <c:axId val="41134451"/>
      </c:barChart>
      <c:catAx>
        <c:axId val="71525695"/>
        <c:scaling>
          <c:orientation val="minMax"/>
        </c:scaling>
        <c:delete val="1"/>
        <c:axPos val="l"/>
        <c:numFmt formatCode="General" sourceLinked="1"/>
        <c:majorTickMark val="out"/>
        <c:minorTickMark val="none"/>
        <c:tickLblPos val="nextTo"/>
        <c:crossAx val="41134451"/>
        <c:crosses val="autoZero"/>
        <c:auto val="1"/>
        <c:lblAlgn val="ctr"/>
        <c:lblOffset val="100"/>
        <c:noMultiLvlLbl val="0"/>
      </c:catAx>
      <c:valAx>
        <c:axId val="41134451"/>
        <c:scaling>
          <c:orientation val="minMax"/>
          <c:max val="0.9"/>
          <c:min val="0.1"/>
        </c:scaling>
        <c:delete val="1"/>
        <c:axPos val="b"/>
        <c:numFmt formatCode="0%" sourceLinked="1"/>
        <c:majorTickMark val="out"/>
        <c:minorTickMark val="none"/>
        <c:tickLblPos val="nextTo"/>
        <c:crossAx val="71525695"/>
        <c:crosses val="autoZero"/>
        <c:crossBetween val="between"/>
      </c:valAx>
      <c:spPr>
        <a:noFill/>
        <a:ln w="0">
          <a:noFill/>
        </a:ln>
      </c:spPr>
    </c:plotArea>
    <c:plotVisOnly val="1"/>
    <c:dispBlanksAs val="gap"/>
    <c:showDLblsOverMax val="1"/>
  </c:chart>
  <c:spPr>
    <a:noFill/>
    <a:ln w="9360">
      <a:no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layoutTarget val="inner"/>
          <c:xMode val="edge"/>
          <c:yMode val="edge"/>
          <c:x val="6.8292682926829301E-2"/>
          <c:y val="0.21630094043887099"/>
          <c:w val="0.88305190744215101"/>
          <c:h val="0.75235109717868298"/>
        </c:manualLayout>
      </c:layout>
      <c:barChart>
        <c:barDir val="bar"/>
        <c:grouping val="percentStacked"/>
        <c:varyColors val="0"/>
        <c:ser>
          <c:idx val="0"/>
          <c:order val="0"/>
          <c:spPr>
            <a:solidFill>
              <a:srgbClr val="7030A0"/>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Lit>
              <c:formatCode>General</c:formatCode>
              <c:ptCount val="1"/>
            </c:numLit>
          </c:val>
          <c:extLst>
            <c:ext xmlns:c16="http://schemas.microsoft.com/office/drawing/2014/chart" uri="{C3380CC4-5D6E-409C-BE32-E72D297353CC}">
              <c16:uniqueId val="{00000000-0166-4075-A9E2-58A9CAE9216B}"/>
            </c:ext>
          </c:extLst>
        </c:ser>
        <c:ser>
          <c:idx val="1"/>
          <c:order val="1"/>
          <c:spPr>
            <a:solidFill>
              <a:srgbClr val="BFBFBF"/>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Lit>
              <c:formatCode>General</c:formatCode>
              <c:ptCount val="1"/>
            </c:numLit>
          </c:val>
          <c:extLst>
            <c:ext xmlns:c16="http://schemas.microsoft.com/office/drawing/2014/chart" uri="{C3380CC4-5D6E-409C-BE32-E72D297353CC}">
              <c16:uniqueId val="{00000001-0166-4075-A9E2-58A9CAE9216B}"/>
            </c:ext>
          </c:extLst>
        </c:ser>
        <c:dLbls>
          <c:showLegendKey val="0"/>
          <c:showVal val="0"/>
          <c:showCatName val="0"/>
          <c:showSerName val="0"/>
          <c:showPercent val="0"/>
          <c:showBubbleSize val="0"/>
        </c:dLbls>
        <c:gapWidth val="150"/>
        <c:overlap val="100"/>
        <c:axId val="77193782"/>
        <c:axId val="78273702"/>
      </c:barChart>
      <c:catAx>
        <c:axId val="77193782"/>
        <c:scaling>
          <c:orientation val="minMax"/>
        </c:scaling>
        <c:delete val="1"/>
        <c:axPos val="l"/>
        <c:numFmt formatCode="General" sourceLinked="1"/>
        <c:majorTickMark val="out"/>
        <c:minorTickMark val="none"/>
        <c:tickLblPos val="nextTo"/>
        <c:crossAx val="78273702"/>
        <c:crosses val="autoZero"/>
        <c:auto val="1"/>
        <c:lblAlgn val="ctr"/>
        <c:lblOffset val="100"/>
        <c:noMultiLvlLbl val="0"/>
      </c:catAx>
      <c:valAx>
        <c:axId val="78273702"/>
        <c:scaling>
          <c:orientation val="minMax"/>
          <c:max val="1"/>
          <c:min val="0"/>
        </c:scaling>
        <c:delete val="1"/>
        <c:axPos val="b"/>
        <c:numFmt formatCode="0%" sourceLinked="1"/>
        <c:majorTickMark val="out"/>
        <c:minorTickMark val="none"/>
        <c:tickLblPos val="nextTo"/>
        <c:crossAx val="77193782"/>
        <c:crosses val="autoZero"/>
        <c:crossBetween val="between"/>
      </c:valAx>
      <c:spPr>
        <a:noFill/>
        <a:ln w="0">
          <a:noFill/>
        </a:ln>
      </c:spPr>
    </c:plotArea>
    <c:plotVisOnly val="1"/>
    <c:dispBlanksAs val="gap"/>
    <c:showDLblsOverMax val="1"/>
  </c:chart>
  <c:spPr>
    <a:noFill/>
    <a:ln w="9360">
      <a:no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bar"/>
        <c:grouping val="percentStacked"/>
        <c:varyColors val="0"/>
        <c:ser>
          <c:idx val="0"/>
          <c:order val="0"/>
          <c:spPr>
            <a:solidFill>
              <a:srgbClr val="4472C4"/>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Lit>
              <c:formatCode>General</c:formatCode>
              <c:ptCount val="1"/>
            </c:numLit>
          </c:val>
          <c:extLst>
            <c:ext xmlns:c16="http://schemas.microsoft.com/office/drawing/2014/chart" uri="{C3380CC4-5D6E-409C-BE32-E72D297353CC}">
              <c16:uniqueId val="{00000000-6620-4E2E-ACA0-FD77BC5A9DEE}"/>
            </c:ext>
          </c:extLst>
        </c:ser>
        <c:ser>
          <c:idx val="1"/>
          <c:order val="1"/>
          <c:spPr>
            <a:solidFill>
              <a:srgbClr val="BFBFBF"/>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Lit>
              <c:formatCode>General</c:formatCode>
              <c:ptCount val="1"/>
            </c:numLit>
          </c:val>
          <c:extLst>
            <c:ext xmlns:c16="http://schemas.microsoft.com/office/drawing/2014/chart" uri="{C3380CC4-5D6E-409C-BE32-E72D297353CC}">
              <c16:uniqueId val="{00000001-6620-4E2E-ACA0-FD77BC5A9DEE}"/>
            </c:ext>
          </c:extLst>
        </c:ser>
        <c:dLbls>
          <c:showLegendKey val="0"/>
          <c:showVal val="0"/>
          <c:showCatName val="0"/>
          <c:showSerName val="0"/>
          <c:showPercent val="0"/>
          <c:showBubbleSize val="0"/>
        </c:dLbls>
        <c:gapWidth val="150"/>
        <c:overlap val="100"/>
        <c:axId val="34156046"/>
        <c:axId val="61599522"/>
      </c:barChart>
      <c:catAx>
        <c:axId val="34156046"/>
        <c:scaling>
          <c:orientation val="minMax"/>
        </c:scaling>
        <c:delete val="1"/>
        <c:axPos val="l"/>
        <c:numFmt formatCode="General" sourceLinked="1"/>
        <c:majorTickMark val="out"/>
        <c:minorTickMark val="none"/>
        <c:tickLblPos val="nextTo"/>
        <c:crossAx val="61599522"/>
        <c:crosses val="autoZero"/>
        <c:auto val="1"/>
        <c:lblAlgn val="ctr"/>
        <c:lblOffset val="100"/>
        <c:noMultiLvlLbl val="0"/>
      </c:catAx>
      <c:valAx>
        <c:axId val="61599522"/>
        <c:scaling>
          <c:orientation val="minMax"/>
          <c:max val="1"/>
          <c:min val="0"/>
        </c:scaling>
        <c:delete val="1"/>
        <c:axPos val="b"/>
        <c:numFmt formatCode="0%" sourceLinked="1"/>
        <c:majorTickMark val="out"/>
        <c:minorTickMark val="none"/>
        <c:tickLblPos val="nextTo"/>
        <c:crossAx val="34156046"/>
        <c:crosses val="autoZero"/>
        <c:crossBetween val="between"/>
      </c:valAx>
      <c:spPr>
        <a:noFill/>
        <a:ln w="0">
          <a:noFill/>
        </a:ln>
      </c:spPr>
    </c:plotArea>
    <c:plotVisOnly val="1"/>
    <c:dispBlanksAs val="gap"/>
    <c:showDLblsOverMax val="1"/>
  </c:chart>
  <c:spPr>
    <a:noFill/>
    <a:ln w="9360">
      <a:no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bar"/>
        <c:grouping val="percentStacked"/>
        <c:varyColors val="0"/>
        <c:ser>
          <c:idx val="0"/>
          <c:order val="0"/>
          <c:spPr>
            <a:solidFill>
              <a:srgbClr val="ED7D31"/>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0</c:f>
              <c:numCache>
                <c:formatCode>General</c:formatCode>
                <c:ptCount val="1"/>
                <c:pt idx="0">
                  <c:v>20</c:v>
                </c:pt>
              </c:numCache>
            </c:numRef>
          </c:val>
          <c:extLst>
            <c:ext xmlns:c15="http://schemas.microsoft.com/office/drawing/2012/chart" uri="{02D57815-91ED-43cb-92C2-25804820EDAC}">
              <c15:filteredCategoryTitle>
                <c15:cat>
                  <c:strRef>
                    <c:extLst>
                      <c:ext uri="{02D57815-91ED-43cb-92C2-25804820EDAC}">
                        <c15:formulaRef>
                          <c15:sqref>categories</c15:sqref>
                        </c15:formulaRef>
                      </c:ext>
                    </c:extLst>
                    <c:strCache>
                      <c:ptCount val="1"/>
                      <c:pt idx="0">
                        <c:v>1</c:v>
                      </c:pt>
                    </c:strCache>
                  </c:strRef>
                </c15:cat>
              </c15:filteredCategoryTitle>
            </c:ext>
            <c:ext xmlns:c16="http://schemas.microsoft.com/office/drawing/2014/chart" uri="{C3380CC4-5D6E-409C-BE32-E72D297353CC}">
              <c16:uniqueId val="{00000000-B4CC-40A5-853C-AC77F49513FE}"/>
            </c:ext>
          </c:extLst>
        </c:ser>
        <c:ser>
          <c:idx val="1"/>
          <c:order val="1"/>
          <c:spPr>
            <a:solidFill>
              <a:srgbClr val="BFBFBF"/>
            </a:solidFill>
            <a:ln w="0">
              <a:noFill/>
            </a:ln>
          </c:spPr>
          <c:invertIfNegative val="0"/>
          <c:dLbls>
            <c:spPr>
              <a:noFill/>
              <a:ln>
                <a:noFill/>
              </a:ln>
              <a:effectLst/>
            </c:spPr>
            <c:txPr>
              <a:bodyPr wrap="square"/>
              <a:lstStyle/>
              <a:p>
                <a:pPr>
                  <a:defRPr lang="pt-BR" sz="1000" b="0" u="none" strike="noStrike">
                    <a:solidFill>
                      <a:srgbClr val="000000"/>
                    </a:solidFill>
                    <a:uFillTx/>
                    <a:latin typeface="Calibri"/>
                    <a:ea typeface="Calibri"/>
                  </a:defRPr>
                </a:pPr>
                <a:endParaRPr lang="en-U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1</c:f>
              <c:numCache>
                <c:formatCode>General</c:formatCode>
                <c:ptCount val="1"/>
                <c:pt idx="0">
                  <c:v>0</c:v>
                </c:pt>
              </c:numCache>
            </c:numRef>
          </c:val>
          <c:extLst>
            <c:ext xmlns:c15="http://schemas.microsoft.com/office/drawing/2012/chart" uri="{02D57815-91ED-43cb-92C2-25804820EDAC}">
              <c15:filteredCategoryTitle>
                <c15:cat>
                  <c:strRef>
                    <c:extLst>
                      <c:ext uri="{02D57815-91ED-43cb-92C2-25804820EDAC}">
                        <c15:formulaRef>
                          <c15:sqref>categories</c15:sqref>
                        </c15:formulaRef>
                      </c:ext>
                    </c:extLst>
                    <c:strCache>
                      <c:ptCount val="1"/>
                      <c:pt idx="0">
                        <c:v>1</c:v>
                      </c:pt>
                    </c:strCache>
                  </c:strRef>
                </c15:cat>
              </c15:filteredCategoryTitle>
            </c:ext>
            <c:ext xmlns:c16="http://schemas.microsoft.com/office/drawing/2014/chart" uri="{C3380CC4-5D6E-409C-BE32-E72D297353CC}">
              <c16:uniqueId val="{00000001-B4CC-40A5-853C-AC77F49513FE}"/>
            </c:ext>
          </c:extLst>
        </c:ser>
        <c:dLbls>
          <c:showLegendKey val="0"/>
          <c:showVal val="0"/>
          <c:showCatName val="0"/>
          <c:showSerName val="0"/>
          <c:showPercent val="0"/>
          <c:showBubbleSize val="0"/>
        </c:dLbls>
        <c:gapWidth val="150"/>
        <c:overlap val="100"/>
        <c:axId val="82539649"/>
        <c:axId val="40149767"/>
      </c:barChart>
      <c:catAx>
        <c:axId val="82539649"/>
        <c:scaling>
          <c:orientation val="minMax"/>
        </c:scaling>
        <c:delete val="1"/>
        <c:axPos val="l"/>
        <c:numFmt formatCode="General" sourceLinked="1"/>
        <c:majorTickMark val="out"/>
        <c:minorTickMark val="none"/>
        <c:tickLblPos val="nextTo"/>
        <c:crossAx val="40149767"/>
        <c:crosses val="autoZero"/>
        <c:auto val="1"/>
        <c:lblAlgn val="ctr"/>
        <c:lblOffset val="100"/>
        <c:noMultiLvlLbl val="0"/>
      </c:catAx>
      <c:valAx>
        <c:axId val="40149767"/>
        <c:scaling>
          <c:orientation val="minMax"/>
          <c:max val="0.9"/>
          <c:min val="0.1"/>
        </c:scaling>
        <c:delete val="1"/>
        <c:axPos val="b"/>
        <c:numFmt formatCode="0%" sourceLinked="1"/>
        <c:majorTickMark val="out"/>
        <c:minorTickMark val="none"/>
        <c:tickLblPos val="nextTo"/>
        <c:crossAx val="82539649"/>
        <c:crosses val="autoZero"/>
        <c:crossBetween val="between"/>
      </c:valAx>
      <c:spPr>
        <a:noFill/>
        <a:ln w="0">
          <a:noFill/>
        </a:ln>
      </c:spPr>
    </c:plotArea>
    <c:plotVisOnly val="1"/>
    <c:dispBlanksAs val="gap"/>
    <c:showDLblsOverMax val="1"/>
  </c:chart>
  <c:spPr>
    <a:noFill/>
    <a:ln w="9360">
      <a:no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val>
            <c:numRef>
              <c:f>GRÁFICOS!$C$3</c:f>
              <c:numCache>
                <c:formatCode>General</c:formatCode>
                <c:ptCount val="1"/>
                <c:pt idx="0">
                  <c:v>0</c:v>
                </c:pt>
              </c:numCache>
            </c:numRef>
          </c:val>
          <c:extLst>
            <c:ext xmlns:c16="http://schemas.microsoft.com/office/drawing/2014/chart" uri="{C3380CC4-5D6E-409C-BE32-E72D297353CC}">
              <c16:uniqueId val="{00000000-5071-4F2B-8762-7F0C0C6676FD}"/>
            </c:ext>
          </c:extLst>
        </c:ser>
        <c:ser>
          <c:idx val="1"/>
          <c:order val="1"/>
          <c:spPr>
            <a:solidFill>
              <a:schemeClr val="bg1">
                <a:lumMod val="75000"/>
              </a:schemeClr>
            </a:solidFill>
            <a:ln>
              <a:noFill/>
            </a:ln>
            <a:effectLst>
              <a:outerShdw blurRad="50800" dist="38100" dir="5400000" algn="t" rotWithShape="0">
                <a:prstClr val="black">
                  <a:alpha val="40000"/>
                </a:prstClr>
              </a:outerShdw>
            </a:effectLst>
          </c:spPr>
          <c:invertIfNegative val="0"/>
          <c:val>
            <c:numLit>
              <c:formatCode>General</c:formatCode>
              <c:ptCount val="1"/>
              <c:pt idx="0">
                <c:v>5</c:v>
              </c:pt>
            </c:numLit>
          </c:val>
          <c:extLst>
            <c:ext xmlns:c16="http://schemas.microsoft.com/office/drawing/2014/chart" uri="{C3380CC4-5D6E-409C-BE32-E72D297353CC}">
              <c16:uniqueId val="{00000001-5071-4F2B-8762-7F0C0C6676FD}"/>
            </c:ext>
          </c:extLst>
        </c:ser>
        <c:dLbls>
          <c:showLegendKey val="0"/>
          <c:showVal val="0"/>
          <c:showCatName val="0"/>
          <c:showSerName val="0"/>
          <c:showPercent val="0"/>
          <c:showBubbleSize val="0"/>
        </c:dLbls>
        <c:gapWidth val="150"/>
        <c:overlap val="100"/>
        <c:axId val="1064879472"/>
        <c:axId val="1064879888"/>
      </c:barChart>
      <c:catAx>
        <c:axId val="1064879472"/>
        <c:scaling>
          <c:orientation val="minMax"/>
        </c:scaling>
        <c:delete val="1"/>
        <c:axPos val="l"/>
        <c:majorTickMark val="out"/>
        <c:minorTickMark val="none"/>
        <c:tickLblPos val="nextTo"/>
        <c:crossAx val="1064879888"/>
        <c:crosses val="autoZero"/>
        <c:auto val="1"/>
        <c:lblAlgn val="ctr"/>
        <c:lblOffset val="100"/>
        <c:noMultiLvlLbl val="0"/>
      </c:catAx>
      <c:valAx>
        <c:axId val="1064879888"/>
        <c:scaling>
          <c:orientation val="minMax"/>
          <c:min val="0.1"/>
        </c:scaling>
        <c:delete val="1"/>
        <c:axPos val="b"/>
        <c:numFmt formatCode="0%" sourceLinked="1"/>
        <c:majorTickMark val="out"/>
        <c:minorTickMark val="none"/>
        <c:tickLblPos val="nextTo"/>
        <c:crossAx val="106487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2"/>
            </a:solidFill>
            <a:ln>
              <a:noFill/>
            </a:ln>
            <a:effectLst>
              <a:outerShdw blurRad="50800" dist="38100" dir="5400000" algn="t" rotWithShape="0">
                <a:prstClr val="black">
                  <a:alpha val="40000"/>
                </a:prstClr>
              </a:outerShdw>
            </a:effectLst>
          </c:spPr>
          <c:invertIfNegative val="0"/>
          <c:val>
            <c:numLit>
              <c:formatCode>General</c:formatCode>
              <c:ptCount val="1"/>
              <c:pt idx="0">
                <c:v>30</c:v>
              </c:pt>
            </c:numLit>
          </c:val>
          <c:extLst>
            <c:ext xmlns:c16="http://schemas.microsoft.com/office/drawing/2014/chart" uri="{C3380CC4-5D6E-409C-BE32-E72D297353CC}">
              <c16:uniqueId val="{00000000-811E-41FC-A803-FF3EB81CEC06}"/>
            </c:ext>
          </c:extLst>
        </c:ser>
        <c:ser>
          <c:idx val="1"/>
          <c:order val="1"/>
          <c:spPr>
            <a:solidFill>
              <a:schemeClr val="bg1">
                <a:lumMod val="75000"/>
              </a:schemeClr>
            </a:solidFill>
            <a:ln>
              <a:noFill/>
            </a:ln>
            <a:effectLst>
              <a:outerShdw blurRad="50800" dist="38100" dir="5400000" algn="t" rotWithShape="0">
                <a:prstClr val="black">
                  <a:alpha val="40000"/>
                </a:prstClr>
              </a:outerShdw>
            </a:effectLst>
          </c:spPr>
          <c:invertIfNegative val="0"/>
          <c:val>
            <c:numLit>
              <c:formatCode>General</c:formatCode>
              <c:ptCount val="1"/>
              <c:pt idx="0">
                <c:v>0</c:v>
              </c:pt>
            </c:numLit>
          </c:val>
          <c:extLst>
            <c:ext xmlns:c16="http://schemas.microsoft.com/office/drawing/2014/chart" uri="{C3380CC4-5D6E-409C-BE32-E72D297353CC}">
              <c16:uniqueId val="{00000001-811E-41FC-A803-FF3EB81CEC06}"/>
            </c:ext>
          </c:extLst>
        </c:ser>
        <c:dLbls>
          <c:showLegendKey val="0"/>
          <c:showVal val="0"/>
          <c:showCatName val="0"/>
          <c:showSerName val="0"/>
          <c:showPercent val="0"/>
          <c:showBubbleSize val="0"/>
        </c:dLbls>
        <c:gapWidth val="150"/>
        <c:overlap val="100"/>
        <c:axId val="1064879472"/>
        <c:axId val="1064879888"/>
      </c:barChart>
      <c:catAx>
        <c:axId val="1064879472"/>
        <c:scaling>
          <c:orientation val="minMax"/>
        </c:scaling>
        <c:delete val="1"/>
        <c:axPos val="l"/>
        <c:majorTickMark val="out"/>
        <c:minorTickMark val="none"/>
        <c:tickLblPos val="nextTo"/>
        <c:crossAx val="1064879888"/>
        <c:crosses val="autoZero"/>
        <c:auto val="1"/>
        <c:lblAlgn val="ctr"/>
        <c:lblOffset val="100"/>
        <c:noMultiLvlLbl val="0"/>
      </c:catAx>
      <c:valAx>
        <c:axId val="1064879888"/>
        <c:scaling>
          <c:orientation val="minMax"/>
          <c:max val="0.9"/>
          <c:min val="0.1"/>
        </c:scaling>
        <c:delete val="1"/>
        <c:axPos val="b"/>
        <c:numFmt formatCode="0%" sourceLinked="1"/>
        <c:majorTickMark val="out"/>
        <c:minorTickMark val="none"/>
        <c:tickLblPos val="nextTo"/>
        <c:crossAx val="106487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6"/>
            </a:solidFill>
            <a:ln>
              <a:noFill/>
            </a:ln>
            <a:effectLst>
              <a:outerShdw blurRad="50800" dist="38100" dir="5400000" algn="t" rotWithShape="0">
                <a:prstClr val="black">
                  <a:alpha val="40000"/>
                </a:prstClr>
              </a:outerShdw>
            </a:effectLst>
          </c:spPr>
          <c:invertIfNegative val="0"/>
          <c:val>
            <c:numLit>
              <c:formatCode>General</c:formatCode>
              <c:ptCount val="1"/>
              <c:pt idx="0">
                <c:v>30</c:v>
              </c:pt>
            </c:numLit>
          </c:val>
          <c:extLst>
            <c:ext xmlns:c16="http://schemas.microsoft.com/office/drawing/2014/chart" uri="{C3380CC4-5D6E-409C-BE32-E72D297353CC}">
              <c16:uniqueId val="{00000000-1F93-4808-81B4-13819C96D516}"/>
            </c:ext>
          </c:extLst>
        </c:ser>
        <c:ser>
          <c:idx val="1"/>
          <c:order val="1"/>
          <c:spPr>
            <a:solidFill>
              <a:schemeClr val="bg1">
                <a:lumMod val="75000"/>
              </a:schemeClr>
            </a:solidFill>
            <a:ln>
              <a:noFill/>
            </a:ln>
            <a:effectLst>
              <a:outerShdw blurRad="50800" dist="38100" dir="5400000" algn="t" rotWithShape="0">
                <a:prstClr val="black">
                  <a:alpha val="40000"/>
                </a:prstClr>
              </a:outerShdw>
            </a:effectLst>
          </c:spPr>
          <c:invertIfNegative val="0"/>
          <c:val>
            <c:numLit>
              <c:formatCode>General</c:formatCode>
              <c:ptCount val="1"/>
              <c:pt idx="0">
                <c:v>0</c:v>
              </c:pt>
            </c:numLit>
          </c:val>
          <c:extLst>
            <c:ext xmlns:c16="http://schemas.microsoft.com/office/drawing/2014/chart" uri="{C3380CC4-5D6E-409C-BE32-E72D297353CC}">
              <c16:uniqueId val="{00000001-1F93-4808-81B4-13819C96D516}"/>
            </c:ext>
          </c:extLst>
        </c:ser>
        <c:dLbls>
          <c:showLegendKey val="0"/>
          <c:showVal val="0"/>
          <c:showCatName val="0"/>
          <c:showSerName val="0"/>
          <c:showPercent val="0"/>
          <c:showBubbleSize val="0"/>
        </c:dLbls>
        <c:gapWidth val="150"/>
        <c:overlap val="100"/>
        <c:axId val="1064879472"/>
        <c:axId val="1064879888"/>
      </c:barChart>
      <c:catAx>
        <c:axId val="1064879472"/>
        <c:scaling>
          <c:orientation val="minMax"/>
        </c:scaling>
        <c:delete val="1"/>
        <c:axPos val="l"/>
        <c:majorTickMark val="out"/>
        <c:minorTickMark val="none"/>
        <c:tickLblPos val="nextTo"/>
        <c:crossAx val="1064879888"/>
        <c:crosses val="autoZero"/>
        <c:auto val="1"/>
        <c:lblAlgn val="ctr"/>
        <c:lblOffset val="100"/>
        <c:noMultiLvlLbl val="0"/>
      </c:catAx>
      <c:valAx>
        <c:axId val="1064879888"/>
        <c:scaling>
          <c:orientation val="minMax"/>
          <c:max val="0.9"/>
          <c:min val="0.1"/>
        </c:scaling>
        <c:delete val="1"/>
        <c:axPos val="b"/>
        <c:numFmt formatCode="0%" sourceLinked="1"/>
        <c:majorTickMark val="out"/>
        <c:minorTickMark val="none"/>
        <c:tickLblPos val="nextTo"/>
        <c:crossAx val="106487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FF0000"/>
            </a:solidFill>
            <a:ln>
              <a:noFill/>
            </a:ln>
            <a:effectLst>
              <a:outerShdw blurRad="50800" dist="38100" dir="5400000" algn="t" rotWithShape="0">
                <a:prstClr val="black">
                  <a:alpha val="40000"/>
                </a:prstClr>
              </a:outerShdw>
            </a:effectLst>
          </c:spPr>
          <c:invertIfNegative val="0"/>
          <c:val>
            <c:numLit>
              <c:formatCode>General</c:formatCode>
              <c:ptCount val="1"/>
              <c:pt idx="0">
                <c:v>24</c:v>
              </c:pt>
            </c:numLit>
          </c:val>
          <c:extLst>
            <c:ext xmlns:c16="http://schemas.microsoft.com/office/drawing/2014/chart" uri="{C3380CC4-5D6E-409C-BE32-E72D297353CC}">
              <c16:uniqueId val="{00000000-40C4-4755-A76B-354701B3EAB8}"/>
            </c:ext>
          </c:extLst>
        </c:ser>
        <c:ser>
          <c:idx val="1"/>
          <c:order val="1"/>
          <c:spPr>
            <a:solidFill>
              <a:schemeClr val="bg1">
                <a:lumMod val="75000"/>
              </a:schemeClr>
            </a:solidFill>
            <a:ln>
              <a:noFill/>
            </a:ln>
            <a:effectLst>
              <a:outerShdw blurRad="50800" dist="38100" dir="5400000" algn="t" rotWithShape="0">
                <a:prstClr val="black">
                  <a:alpha val="40000"/>
                </a:prstClr>
              </a:outerShdw>
            </a:effectLst>
          </c:spPr>
          <c:invertIfNegative val="0"/>
          <c:val>
            <c:numLit>
              <c:formatCode>General</c:formatCode>
              <c:ptCount val="1"/>
              <c:pt idx="0">
                <c:v>0</c:v>
              </c:pt>
            </c:numLit>
          </c:val>
          <c:extLst>
            <c:ext xmlns:c16="http://schemas.microsoft.com/office/drawing/2014/chart" uri="{C3380CC4-5D6E-409C-BE32-E72D297353CC}">
              <c16:uniqueId val="{00000001-40C4-4755-A76B-354701B3EAB8}"/>
            </c:ext>
          </c:extLst>
        </c:ser>
        <c:dLbls>
          <c:showLegendKey val="0"/>
          <c:showVal val="0"/>
          <c:showCatName val="0"/>
          <c:showSerName val="0"/>
          <c:showPercent val="0"/>
          <c:showBubbleSize val="0"/>
        </c:dLbls>
        <c:gapWidth val="150"/>
        <c:overlap val="100"/>
        <c:axId val="1064879472"/>
        <c:axId val="1064879888"/>
      </c:barChart>
      <c:catAx>
        <c:axId val="1064879472"/>
        <c:scaling>
          <c:orientation val="minMax"/>
        </c:scaling>
        <c:delete val="1"/>
        <c:axPos val="l"/>
        <c:majorTickMark val="out"/>
        <c:minorTickMark val="none"/>
        <c:tickLblPos val="nextTo"/>
        <c:crossAx val="1064879888"/>
        <c:crosses val="autoZero"/>
        <c:auto val="1"/>
        <c:lblAlgn val="ctr"/>
        <c:lblOffset val="100"/>
        <c:noMultiLvlLbl val="0"/>
      </c:catAx>
      <c:valAx>
        <c:axId val="1064879888"/>
        <c:scaling>
          <c:orientation val="minMax"/>
          <c:max val="1"/>
          <c:min val="0.1"/>
        </c:scaling>
        <c:delete val="1"/>
        <c:axPos val="b"/>
        <c:numFmt formatCode="0%" sourceLinked="1"/>
        <c:majorTickMark val="out"/>
        <c:minorTickMark val="none"/>
        <c:tickLblPos val="nextTo"/>
        <c:crossAx val="106487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50</xdr:col>
      <xdr:colOff>2023920</xdr:colOff>
      <xdr:row>2</xdr:row>
      <xdr:rowOff>0</xdr:rowOff>
    </xdr:from>
    <xdr:to>
      <xdr:col>52</xdr:col>
      <xdr:colOff>3917</xdr:colOff>
      <xdr:row>2</xdr:row>
      <xdr:rowOff>246600</xdr:rowOff>
    </xdr:to>
    <xdr:graphicFrame macro="">
      <xdr:nvGraphicFramePr>
        <xdr:cNvPr id="3" name="Gráfico 18">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51</xdr:col>
      <xdr:colOff>469800</xdr:colOff>
      <xdr:row>6</xdr:row>
      <xdr:rowOff>0</xdr:rowOff>
    </xdr:from>
    <xdr:to>
      <xdr:col>52</xdr:col>
      <xdr:colOff>742681</xdr:colOff>
      <xdr:row>6</xdr:row>
      <xdr:rowOff>225360</xdr:rowOff>
    </xdr:to>
    <xdr:graphicFrame macro="">
      <xdr:nvGraphicFramePr>
        <xdr:cNvPr id="6" name="Gráfico 24">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1782360</xdr:colOff>
      <xdr:row>2</xdr:row>
      <xdr:rowOff>0</xdr:rowOff>
    </xdr:from>
    <xdr:to>
      <xdr:col>6</xdr:col>
      <xdr:colOff>2088359</xdr:colOff>
      <xdr:row>2</xdr:row>
      <xdr:rowOff>114480</xdr:rowOff>
    </xdr:to>
    <xdr:graphicFrame macro="">
      <xdr:nvGraphicFramePr>
        <xdr:cNvPr id="18" name="Gráfico 35">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43</xdr:col>
      <xdr:colOff>2074320</xdr:colOff>
      <xdr:row>2</xdr:row>
      <xdr:rowOff>0</xdr:rowOff>
    </xdr:from>
    <xdr:to>
      <xdr:col>43</xdr:col>
      <xdr:colOff>4453481</xdr:colOff>
      <xdr:row>2</xdr:row>
      <xdr:rowOff>329760</xdr:rowOff>
    </xdr:to>
    <xdr:graphicFrame macro="">
      <xdr:nvGraphicFramePr>
        <xdr:cNvPr id="19" name="Gráfico 37">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65</xdr:col>
      <xdr:colOff>752400</xdr:colOff>
      <xdr:row>2</xdr:row>
      <xdr:rowOff>0</xdr:rowOff>
    </xdr:from>
    <xdr:to>
      <xdr:col>65</xdr:col>
      <xdr:colOff>1828440</xdr:colOff>
      <xdr:row>2</xdr:row>
      <xdr:rowOff>318240</xdr:rowOff>
    </xdr:to>
    <xdr:sp macro="" textlink="">
      <xdr:nvSpPr>
        <xdr:cNvPr id="21" name="CaixaDeTexto 44">
          <a:extLst>
            <a:ext uri="{FF2B5EF4-FFF2-40B4-BE49-F238E27FC236}">
              <a16:creationId xmlns:a16="http://schemas.microsoft.com/office/drawing/2014/main" id="{00000000-0008-0000-0100-000015000000}"/>
            </a:ext>
          </a:extLst>
        </xdr:cNvPr>
        <xdr:cNvSpPr/>
      </xdr:nvSpPr>
      <xdr:spPr>
        <a:xfrm>
          <a:off x="164378520" y="0"/>
          <a:ext cx="1076040" cy="3182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en-US" sz="1800" b="1" u="none" strike="noStrike">
              <a:solidFill>
                <a:srgbClr val="000000"/>
              </a:solidFill>
              <a:uFillTx/>
              <a:latin typeface="Calibri"/>
              <a:ea typeface="Calibri"/>
            </a:rPr>
            <a:t> </a:t>
          </a:r>
          <a:endParaRPr lang="pt-BR" sz="1800" b="0" u="none" strike="noStrike">
            <a:uFillTx/>
            <a:latin typeface="Times New Roman"/>
          </a:endParaRPr>
        </a:p>
      </xdr:txBody>
    </xdr:sp>
    <xdr:clientData/>
  </xdr:twoCellAnchor>
  <xdr:twoCellAnchor editAs="oneCell">
    <xdr:from>
      <xdr:col>51</xdr:col>
      <xdr:colOff>469800</xdr:colOff>
      <xdr:row>6</xdr:row>
      <xdr:rowOff>0</xdr:rowOff>
    </xdr:from>
    <xdr:to>
      <xdr:col>52</xdr:col>
      <xdr:colOff>742681</xdr:colOff>
      <xdr:row>6</xdr:row>
      <xdr:rowOff>225360</xdr:rowOff>
    </xdr:to>
    <xdr:graphicFrame macro="">
      <xdr:nvGraphicFramePr>
        <xdr:cNvPr id="22" name="Gráfico 52">
          <a:extLst>
            <a:ext uri="{FF2B5EF4-FFF2-40B4-BE49-F238E27FC236}">
              <a16:creationId xmlns:a16="http://schemas.microsoft.com/office/drawing/2014/main" id="{00000000-0008-0000-01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62</xdr:col>
      <xdr:colOff>1349280</xdr:colOff>
      <xdr:row>6</xdr:row>
      <xdr:rowOff>0</xdr:rowOff>
    </xdr:from>
    <xdr:to>
      <xdr:col>63</xdr:col>
      <xdr:colOff>287280</xdr:colOff>
      <xdr:row>6</xdr:row>
      <xdr:rowOff>318240</xdr:rowOff>
    </xdr:to>
    <xdr:sp macro="" textlink="">
      <xdr:nvSpPr>
        <xdr:cNvPr id="24" name="CaixaDeTexto 55">
          <a:extLst>
            <a:ext uri="{FF2B5EF4-FFF2-40B4-BE49-F238E27FC236}">
              <a16:creationId xmlns:a16="http://schemas.microsoft.com/office/drawing/2014/main" id="{00000000-0008-0000-0100-000018000000}"/>
            </a:ext>
          </a:extLst>
        </xdr:cNvPr>
        <xdr:cNvSpPr/>
      </xdr:nvSpPr>
      <xdr:spPr>
        <a:xfrm>
          <a:off x="158305320" y="23848560"/>
          <a:ext cx="1076040" cy="3182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en-US" sz="1800" b="1" u="none" strike="noStrike">
              <a:solidFill>
                <a:srgbClr val="000000"/>
              </a:solidFill>
              <a:uFillTx/>
              <a:latin typeface="Calibri"/>
              <a:ea typeface="Calibri"/>
            </a:rPr>
            <a:t> </a:t>
          </a:r>
          <a:endParaRPr lang="pt-BR" sz="1800" b="0" u="none" strike="noStrike">
            <a:uFillTx/>
            <a:latin typeface="Times New Roman"/>
          </a:endParaRPr>
        </a:p>
      </xdr:txBody>
    </xdr:sp>
    <xdr:clientData/>
  </xdr:twoCellAnchor>
  <xdr:twoCellAnchor editAs="oneCell">
    <xdr:from>
      <xdr:col>45</xdr:col>
      <xdr:colOff>307440</xdr:colOff>
      <xdr:row>2</xdr:row>
      <xdr:rowOff>0</xdr:rowOff>
    </xdr:from>
    <xdr:to>
      <xdr:col>45</xdr:col>
      <xdr:colOff>1125360</xdr:colOff>
      <xdr:row>2</xdr:row>
      <xdr:rowOff>318240</xdr:rowOff>
    </xdr:to>
    <xdr:sp macro="" textlink="">
      <xdr:nvSpPr>
        <xdr:cNvPr id="25" name="CaixaDeTexto 1">
          <a:extLst>
            <a:ext uri="{FF2B5EF4-FFF2-40B4-BE49-F238E27FC236}">
              <a16:creationId xmlns:a16="http://schemas.microsoft.com/office/drawing/2014/main" id="{00000000-0008-0000-0100-000019000000}"/>
            </a:ext>
          </a:extLst>
        </xdr:cNvPr>
        <xdr:cNvSpPr/>
      </xdr:nvSpPr>
      <xdr:spPr>
        <a:xfrm>
          <a:off x="120923640" y="0"/>
          <a:ext cx="817920" cy="3182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en-US" sz="1800" b="1" u="none" strike="noStrike">
              <a:solidFill>
                <a:schemeClr val="lt1"/>
              </a:solidFill>
              <a:uFillTx/>
              <a:latin typeface="Calibri"/>
              <a:ea typeface="Calibri"/>
            </a:rPr>
            <a:t> </a:t>
          </a:r>
          <a:endParaRPr lang="pt-BR" sz="1800" b="0" u="none" strike="noStrike">
            <a:uFillTx/>
            <a:latin typeface="Times New Roman"/>
          </a:endParaRPr>
        </a:p>
      </xdr:txBody>
    </xdr:sp>
    <xdr:clientData/>
  </xdr:twoCellAnchor>
  <xdr:twoCellAnchor editAs="oneCell">
    <xdr:from>
      <xdr:col>71</xdr:col>
      <xdr:colOff>889920</xdr:colOff>
      <xdr:row>2</xdr:row>
      <xdr:rowOff>0</xdr:rowOff>
    </xdr:from>
    <xdr:to>
      <xdr:col>71</xdr:col>
      <xdr:colOff>1580040</xdr:colOff>
      <xdr:row>2</xdr:row>
      <xdr:rowOff>318240</xdr:rowOff>
    </xdr:to>
    <xdr:sp macro="" textlink="">
      <xdr:nvSpPr>
        <xdr:cNvPr id="26" name="CaixaDeTexto 3">
          <a:extLst>
            <a:ext uri="{FF2B5EF4-FFF2-40B4-BE49-F238E27FC236}">
              <a16:creationId xmlns:a16="http://schemas.microsoft.com/office/drawing/2014/main" id="{00000000-0008-0000-0100-00001A000000}"/>
            </a:ext>
          </a:extLst>
        </xdr:cNvPr>
        <xdr:cNvSpPr/>
      </xdr:nvSpPr>
      <xdr:spPr>
        <a:xfrm>
          <a:off x="177491520" y="0"/>
          <a:ext cx="690120" cy="3182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en-US" sz="1800" b="1" u="none" strike="noStrike">
              <a:solidFill>
                <a:srgbClr val="000000"/>
              </a:solidFill>
              <a:uFillTx/>
              <a:latin typeface="Calibri"/>
              <a:ea typeface="Calibri"/>
            </a:rPr>
            <a:t> </a:t>
          </a:r>
          <a:endParaRPr lang="pt-BR" sz="1800" b="0" u="none" strike="noStrike">
            <a:uFillTx/>
            <a:latin typeface="Times New Roman"/>
          </a:endParaRPr>
        </a:p>
      </xdr:txBody>
    </xdr:sp>
    <xdr:clientData/>
  </xdr:twoCellAnchor>
  <xdr:twoCellAnchor editAs="oneCell">
    <xdr:from>
      <xdr:col>0</xdr:col>
      <xdr:colOff>162761</xdr:colOff>
      <xdr:row>0</xdr:row>
      <xdr:rowOff>93567</xdr:rowOff>
    </xdr:from>
    <xdr:to>
      <xdr:col>1</xdr:col>
      <xdr:colOff>941136</xdr:colOff>
      <xdr:row>1</xdr:row>
      <xdr:rowOff>390867</xdr:rowOff>
    </xdr:to>
    <xdr:pic>
      <xdr:nvPicPr>
        <xdr:cNvPr id="27" name="Imagem 26">
          <a:extLst>
            <a:ext uri="{FF2B5EF4-FFF2-40B4-BE49-F238E27FC236}">
              <a16:creationId xmlns:a16="http://schemas.microsoft.com/office/drawing/2014/main" id="{A03A238D-4A31-49D9-BD2D-BF78758EE10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2761" y="93567"/>
          <a:ext cx="1216525" cy="646550"/>
        </a:xfrm>
        <a:prstGeom prst="rect">
          <a:avLst/>
        </a:prstGeom>
      </xdr:spPr>
    </xdr:pic>
    <xdr:clientData/>
  </xdr:twoCellAnchor>
  <xdr:twoCellAnchor>
    <xdr:from>
      <xdr:col>5</xdr:col>
      <xdr:colOff>523874</xdr:colOff>
      <xdr:row>0</xdr:row>
      <xdr:rowOff>279400</xdr:rowOff>
    </xdr:from>
    <xdr:to>
      <xdr:col>6</xdr:col>
      <xdr:colOff>692150</xdr:colOff>
      <xdr:row>2</xdr:row>
      <xdr:rowOff>130711</xdr:rowOff>
    </xdr:to>
    <xdr:graphicFrame macro="">
      <xdr:nvGraphicFramePr>
        <xdr:cNvPr id="2" name="Gráfico 1">
          <a:extLst>
            <a:ext uri="{FF2B5EF4-FFF2-40B4-BE49-F238E27FC236}">
              <a16:creationId xmlns:a16="http://schemas.microsoft.com/office/drawing/2014/main" id="{7730D01D-799B-450B-A316-B766532CF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5</xdr:col>
      <xdr:colOff>762000</xdr:colOff>
      <xdr:row>1</xdr:row>
      <xdr:rowOff>148170</xdr:rowOff>
    </xdr:from>
    <xdr:ext cx="1441450" cy="311496"/>
    <xdr:sp macro="" textlink="GRÁFICOS!F3">
      <xdr:nvSpPr>
        <xdr:cNvPr id="4" name="CaixaDeTexto 3">
          <a:extLst>
            <a:ext uri="{FF2B5EF4-FFF2-40B4-BE49-F238E27FC236}">
              <a16:creationId xmlns:a16="http://schemas.microsoft.com/office/drawing/2014/main" id="{6DE2C88C-7A9B-4DDD-9F08-550397D5C5CC}"/>
            </a:ext>
          </a:extLst>
        </xdr:cNvPr>
        <xdr:cNvSpPr txBox="1"/>
      </xdr:nvSpPr>
      <xdr:spPr>
        <a:xfrm>
          <a:off x="7562850" y="497420"/>
          <a:ext cx="144145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47C8A801-2305-485B-B4C9-B6194BBCF194}" type="TxLink">
            <a:rPr lang="en-US" sz="1400" b="1" i="0" u="none" strike="noStrike">
              <a:solidFill>
                <a:schemeClr val="bg1"/>
              </a:solidFill>
              <a:latin typeface="Calibri"/>
              <a:cs typeface="Calibri"/>
            </a:rPr>
            <a:pPr/>
            <a:t>0,00%</a:t>
          </a:fld>
          <a:endParaRPr lang="pt-BR" sz="2400" b="1">
            <a:solidFill>
              <a:schemeClr val="bg1"/>
            </a:solidFill>
          </a:endParaRPr>
        </a:p>
      </xdr:txBody>
    </xdr:sp>
    <xdr:clientData/>
  </xdr:oneCellAnchor>
  <xdr:twoCellAnchor>
    <xdr:from>
      <xdr:col>48</xdr:col>
      <xdr:colOff>215899</xdr:colOff>
      <xdr:row>0</xdr:row>
      <xdr:rowOff>609336</xdr:rowOff>
    </xdr:from>
    <xdr:to>
      <xdr:col>48</xdr:col>
      <xdr:colOff>1849437</xdr:colOff>
      <xdr:row>2</xdr:row>
      <xdr:rowOff>91286</xdr:rowOff>
    </xdr:to>
    <xdr:graphicFrame macro="">
      <xdr:nvGraphicFramePr>
        <xdr:cNvPr id="9" name="Gráfico 8">
          <a:extLst>
            <a:ext uri="{FF2B5EF4-FFF2-40B4-BE49-F238E27FC236}">
              <a16:creationId xmlns:a16="http://schemas.microsoft.com/office/drawing/2014/main" id="{5A6D4F68-FE2D-473A-9201-3202ACFCF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48</xdr:col>
      <xdr:colOff>771526</xdr:colOff>
      <xdr:row>1</xdr:row>
      <xdr:rowOff>182034</xdr:rowOff>
    </xdr:from>
    <xdr:ext cx="657225" cy="311496"/>
    <xdr:sp macro="" textlink="">
      <xdr:nvSpPr>
        <xdr:cNvPr id="10" name="CaixaDeTexto 9">
          <a:extLst>
            <a:ext uri="{FF2B5EF4-FFF2-40B4-BE49-F238E27FC236}">
              <a16:creationId xmlns:a16="http://schemas.microsoft.com/office/drawing/2014/main" id="{D42190E9-0C7C-4872-9CA0-BE2F9BAA71B7}"/>
            </a:ext>
          </a:extLst>
        </xdr:cNvPr>
        <xdr:cNvSpPr txBox="1"/>
      </xdr:nvSpPr>
      <xdr:spPr>
        <a:xfrm>
          <a:off x="127496359" y="922867"/>
          <a:ext cx="65722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9FCB02F-349F-41F6-A394-51A7150D1E65}" type="TxLink">
            <a:rPr lang="en-US" sz="1400" b="1" i="0" u="none" strike="noStrike">
              <a:solidFill>
                <a:srgbClr val="000000"/>
              </a:solidFill>
              <a:latin typeface="Calibri"/>
              <a:cs typeface="Calibri"/>
            </a:rPr>
            <a:pPr/>
            <a:t>100%</a:t>
          </a:fld>
          <a:endParaRPr lang="pt-BR" sz="1400" b="1"/>
        </a:p>
      </xdr:txBody>
    </xdr:sp>
    <xdr:clientData/>
  </xdr:oneCellAnchor>
  <xdr:twoCellAnchor>
    <xdr:from>
      <xdr:col>55</xdr:col>
      <xdr:colOff>836085</xdr:colOff>
      <xdr:row>0</xdr:row>
      <xdr:rowOff>346075</xdr:rowOff>
    </xdr:from>
    <xdr:to>
      <xdr:col>56</xdr:col>
      <xdr:colOff>32281</xdr:colOff>
      <xdr:row>2</xdr:row>
      <xdr:rowOff>88375</xdr:rowOff>
    </xdr:to>
    <xdr:grpSp>
      <xdr:nvGrpSpPr>
        <xdr:cNvPr id="17" name="Agrupar 16">
          <a:extLst>
            <a:ext uri="{FF2B5EF4-FFF2-40B4-BE49-F238E27FC236}">
              <a16:creationId xmlns:a16="http://schemas.microsoft.com/office/drawing/2014/main" id="{A2F72EF7-98FE-2806-DC0C-131C8B7C21D1}"/>
            </a:ext>
          </a:extLst>
        </xdr:cNvPr>
        <xdr:cNvGrpSpPr/>
      </xdr:nvGrpSpPr>
      <xdr:grpSpPr>
        <a:xfrm>
          <a:off x="142853835" y="346075"/>
          <a:ext cx="1662113" cy="652467"/>
          <a:chOff x="142726833" y="644525"/>
          <a:chExt cx="1662113" cy="914933"/>
        </a:xfrm>
      </xdr:grpSpPr>
      <xdr:graphicFrame macro="">
        <xdr:nvGraphicFramePr>
          <xdr:cNvPr id="11" name="Gráfico 10">
            <a:extLst>
              <a:ext uri="{FF2B5EF4-FFF2-40B4-BE49-F238E27FC236}">
                <a16:creationId xmlns:a16="http://schemas.microsoft.com/office/drawing/2014/main" id="{17DE7376-E2D0-489F-8896-2B53C31D73A0}"/>
              </a:ext>
            </a:extLst>
          </xdr:cNvPr>
          <xdr:cNvGraphicFramePr>
            <a:graphicFrameLocks/>
          </xdr:cNvGraphicFramePr>
        </xdr:nvGraphicFramePr>
        <xdr:xfrm>
          <a:off x="142726833" y="644525"/>
          <a:ext cx="1662113" cy="914933"/>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12" name="CaixaDeTexto 11">
            <a:extLst>
              <a:ext uri="{FF2B5EF4-FFF2-40B4-BE49-F238E27FC236}">
                <a16:creationId xmlns:a16="http://schemas.microsoft.com/office/drawing/2014/main" id="{B965D9B8-850C-4534-9D6C-7FBEECCAF90A}"/>
              </a:ext>
            </a:extLst>
          </xdr:cNvPr>
          <xdr:cNvSpPr txBox="1"/>
        </xdr:nvSpPr>
        <xdr:spPr>
          <a:xfrm>
            <a:off x="143276101" y="916317"/>
            <a:ext cx="672041" cy="311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11026927-BD1B-436D-9FA1-8DD952C84FA5}" type="TxLink">
              <a:rPr lang="en-US" sz="1400" b="1" i="0" u="none" strike="noStrike">
                <a:solidFill>
                  <a:srgbClr val="000000"/>
                </a:solidFill>
                <a:latin typeface="Calibri"/>
                <a:cs typeface="Calibri"/>
              </a:rPr>
              <a:pPr/>
              <a:t>100%</a:t>
            </a:fld>
            <a:endParaRPr lang="pt-BR" sz="1400" b="1"/>
          </a:p>
        </xdr:txBody>
      </xdr:sp>
    </xdr:grpSp>
    <xdr:clientData/>
  </xdr:twoCellAnchor>
  <xdr:twoCellAnchor>
    <xdr:from>
      <xdr:col>66</xdr:col>
      <xdr:colOff>48684</xdr:colOff>
      <xdr:row>0</xdr:row>
      <xdr:rowOff>624946</xdr:rowOff>
    </xdr:from>
    <xdr:to>
      <xdr:col>67</xdr:col>
      <xdr:colOff>53447</xdr:colOff>
      <xdr:row>2</xdr:row>
      <xdr:rowOff>114834</xdr:rowOff>
    </xdr:to>
    <xdr:graphicFrame macro="">
      <xdr:nvGraphicFramePr>
        <xdr:cNvPr id="13" name="Gráfico 12">
          <a:extLst>
            <a:ext uri="{FF2B5EF4-FFF2-40B4-BE49-F238E27FC236}">
              <a16:creationId xmlns:a16="http://schemas.microsoft.com/office/drawing/2014/main" id="{FD07171D-9DAF-4682-AB7E-3C0339848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66</xdr:col>
      <xdr:colOff>869953</xdr:colOff>
      <xdr:row>1</xdr:row>
      <xdr:rowOff>184944</xdr:rowOff>
    </xdr:from>
    <xdr:ext cx="614359" cy="311496"/>
    <xdr:sp macro="" textlink="">
      <xdr:nvSpPr>
        <xdr:cNvPr id="14" name="CaixaDeTexto 13">
          <a:extLst>
            <a:ext uri="{FF2B5EF4-FFF2-40B4-BE49-F238E27FC236}">
              <a16:creationId xmlns:a16="http://schemas.microsoft.com/office/drawing/2014/main" id="{1CEE7A01-D1FD-4F21-9B33-75F065C5532E}"/>
            </a:ext>
          </a:extLst>
        </xdr:cNvPr>
        <xdr:cNvSpPr txBox="1"/>
      </xdr:nvSpPr>
      <xdr:spPr>
        <a:xfrm>
          <a:off x="164969828" y="534194"/>
          <a:ext cx="61435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6DA2A65-C3AB-4EBF-94CD-C8BEB7F8A5B0}" type="TxLink">
            <a:rPr lang="en-US" sz="1400" b="1" i="0" u="none" strike="noStrike">
              <a:solidFill>
                <a:schemeClr val="bg1"/>
              </a:solidFill>
              <a:latin typeface="Calibri"/>
              <a:cs typeface="Calibri"/>
            </a:rPr>
            <a:pPr/>
            <a:t>100%</a:t>
          </a:fld>
          <a:endParaRPr lang="pt-BR" sz="1400" b="1">
            <a:solidFill>
              <a:schemeClr val="bg1"/>
            </a:solidFill>
          </a:endParaRPr>
        </a:p>
      </xdr:txBody>
    </xdr:sp>
    <xdr:clientData/>
  </xdr:oneCellAnchor>
  <xdr:twoCellAnchor>
    <xdr:from>
      <xdr:col>43</xdr:col>
      <xdr:colOff>2942167</xdr:colOff>
      <xdr:row>0</xdr:row>
      <xdr:rowOff>666485</xdr:rowOff>
    </xdr:from>
    <xdr:to>
      <xdr:col>43</xdr:col>
      <xdr:colOff>4402137</xdr:colOff>
      <xdr:row>2</xdr:row>
      <xdr:rowOff>129385</xdr:rowOff>
    </xdr:to>
    <xdr:graphicFrame macro="">
      <xdr:nvGraphicFramePr>
        <xdr:cNvPr id="15" name="Gráfico 14">
          <a:extLst>
            <a:ext uri="{FF2B5EF4-FFF2-40B4-BE49-F238E27FC236}">
              <a16:creationId xmlns:a16="http://schemas.microsoft.com/office/drawing/2014/main" id="{C9D655EF-00EA-41ED-AF7C-547EB86C8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43</xdr:col>
      <xdr:colOff>3381373</xdr:colOff>
      <xdr:row>1</xdr:row>
      <xdr:rowOff>188384</xdr:rowOff>
    </xdr:from>
    <xdr:ext cx="608543" cy="311496"/>
    <xdr:sp macro="" textlink="">
      <xdr:nvSpPr>
        <xdr:cNvPr id="16" name="CaixaDeTexto 15">
          <a:extLst>
            <a:ext uri="{FF2B5EF4-FFF2-40B4-BE49-F238E27FC236}">
              <a16:creationId xmlns:a16="http://schemas.microsoft.com/office/drawing/2014/main" id="{837CB57E-BFF5-49C9-8DF4-B099DF3E3EE3}"/>
            </a:ext>
          </a:extLst>
        </xdr:cNvPr>
        <xdr:cNvSpPr txBox="1"/>
      </xdr:nvSpPr>
      <xdr:spPr>
        <a:xfrm>
          <a:off x="115503323" y="537634"/>
          <a:ext cx="60854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6DD7A8B5-8850-433D-8E59-48588058FCC0}" type="TxLink">
            <a:rPr lang="en-US" sz="1400" b="1" i="0" u="none" strike="noStrike">
              <a:solidFill>
                <a:schemeClr val="bg1"/>
              </a:solidFill>
              <a:latin typeface="Calibri"/>
              <a:cs typeface="Calibri"/>
            </a:rPr>
            <a:pPr/>
            <a:t>100%</a:t>
          </a:fld>
          <a:endParaRPr lang="pt-BR" sz="1400" b="1">
            <a:solidFill>
              <a:schemeClr val="bg1"/>
            </a:solidFill>
          </a:endParaRPr>
        </a:p>
      </xdr:txBody>
    </xdr:sp>
    <xdr:clientData/>
  </xdr:oneCellAnchor>
  <xdr:twoCellAnchor editAs="oneCell">
    <xdr:from>
      <xdr:col>5</xdr:col>
      <xdr:colOff>1352550</xdr:colOff>
      <xdr:row>0</xdr:row>
      <xdr:rowOff>0</xdr:rowOff>
    </xdr:from>
    <xdr:to>
      <xdr:col>6</xdr:col>
      <xdr:colOff>1816100</xdr:colOff>
      <xdr:row>0</xdr:row>
      <xdr:rowOff>333633</xdr:rowOff>
    </xdr:to>
    <xdr:pic>
      <xdr:nvPicPr>
        <xdr:cNvPr id="23" name="Imagem 22">
          <a:extLst>
            <a:ext uri="{FF2B5EF4-FFF2-40B4-BE49-F238E27FC236}">
              <a16:creationId xmlns:a16="http://schemas.microsoft.com/office/drawing/2014/main" id="{466910FF-091F-4895-8266-4D43AAF1502B}"/>
            </a:ext>
          </a:extLst>
        </xdr:cNvPr>
        <xdr:cNvPicPr>
          <a:picLocks noChangeAspect="1"/>
        </xdr:cNvPicPr>
      </xdr:nvPicPr>
      <xdr:blipFill rotWithShape="1">
        <a:blip xmlns:r="http://schemas.openxmlformats.org/officeDocument/2006/relationships" r:embed="rId12"/>
        <a:srcRect l="7112" t="29303" r="21475" b="23298"/>
        <a:stretch/>
      </xdr:blipFill>
      <xdr:spPr>
        <a:xfrm>
          <a:off x="10674350" y="0"/>
          <a:ext cx="2984500" cy="33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120649</xdr:colOff>
      <xdr:row>0</xdr:row>
      <xdr:rowOff>95440</xdr:rowOff>
    </xdr:from>
    <xdr:to>
      <xdr:col>5</xdr:col>
      <xdr:colOff>406400</xdr:colOff>
      <xdr:row>2</xdr:row>
      <xdr:rowOff>88899</xdr:rowOff>
    </xdr:to>
    <xdr:pic>
      <xdr:nvPicPr>
        <xdr:cNvPr id="2" name="Imagem 1">
          <a:extLst>
            <a:ext uri="{FF2B5EF4-FFF2-40B4-BE49-F238E27FC236}">
              <a16:creationId xmlns:a16="http://schemas.microsoft.com/office/drawing/2014/main" id="{82634413-2A18-FF98-215F-B3C70F433690}"/>
            </a:ext>
          </a:extLst>
        </xdr:cNvPr>
        <xdr:cNvPicPr>
          <a:picLocks noChangeAspect="1"/>
        </xdr:cNvPicPr>
      </xdr:nvPicPr>
      <xdr:blipFill rotWithShape="1">
        <a:blip xmlns:r="http://schemas.openxmlformats.org/officeDocument/2006/relationships" r:embed="rId1"/>
        <a:srcRect l="7076" t="15337" r="18669" b="56053"/>
        <a:stretch/>
      </xdr:blipFill>
      <xdr:spPr>
        <a:xfrm>
          <a:off x="120649" y="95440"/>
          <a:ext cx="3587751" cy="349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198360</xdr:colOff>
      <xdr:row>6</xdr:row>
      <xdr:rowOff>15480</xdr:rowOff>
    </xdr:from>
    <xdr:to>
      <xdr:col>14</xdr:col>
      <xdr:colOff>91440</xdr:colOff>
      <xdr:row>25</xdr:row>
      <xdr:rowOff>82440</xdr:rowOff>
    </xdr:to>
    <xdr:graphicFrame macro="">
      <xdr:nvGraphicFramePr>
        <xdr:cNvPr id="25" name="Gráfico 1">
          <a:extLst>
            <a:ext uri="{FF2B5EF4-FFF2-40B4-BE49-F238E27FC236}">
              <a16:creationId xmlns:a16="http://schemas.microsoft.com/office/drawing/2014/main" id="{00000000-0008-0000-07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brina Lucila de Araújo" id="{5A6F2BAB-665D-45A4-BBD7-C09C5F1A8CFB}" userId="S::sabrina@vanzolini-ead.org.br::3c8d87ac-f101-4c5f-8ef8-fe88f6c98f4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3" displayName="Tabela3" ref="B4:C11" totalsRowShown="0">
  <autoFilter ref="B4:C11" xr:uid="{00000000-0009-0000-0100-000001000000}"/>
  <tableColumns count="2">
    <tableColumn id="1" xr3:uid="{00000000-0010-0000-0000-000001000000}" name="Selecione"/>
    <tableColumn id="2" xr3:uid="{00000000-0010-0000-0000-000002000000}" name="PES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4" displayName="Tabela4" ref="E4:F13" totalsRowShown="0">
  <autoFilter ref="E4:F13" xr:uid="{00000000-0009-0000-0100-000002000000}"/>
  <tableColumns count="2">
    <tableColumn id="1" xr3:uid="{00000000-0010-0000-0100-000001000000}" name="Selecione"/>
    <tableColumn id="2" xr3:uid="{00000000-0010-0000-0100-000002000000}" name="PESO"/>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 dT="2025-01-30T15:27:29.58" personId="{5A6F2BAB-665D-45A4-BBD7-C09C5F1A8CFB}" id="{8A598C5C-3EAD-4539-95F2-8898CBE39754}">
    <text xml:space="preserve">Processo: é o conjunto de atividades inter-relacionadas ou interativas que transformam entradas em saídas, de acordo com a ISO 9000. As entradas para um processo são geralmente saídas de outros processos e as saídas de um processo são geralmente as entradas para outros processos. Como saídas encontram-se processos ou subprocessos, produtos/serviços ou decisões. 
Nota: Dois ou mais processos inter-relacionados ou que interagem em série também podem ser referidos como processos. </text>
  </threadedComment>
  <threadedComment ref="H3" dT="2025-01-30T15:29:00.86" personId="{5A6F2BAB-665D-45A4-BBD7-C09C5F1A8CFB}" id="{C74A1B80-BA8B-43A4-AF67-262831EA48D1}">
    <text>Qual a finalidade do processo?</text>
  </threadedComment>
  <threadedComment ref="J3" dT="2025-01-30T15:29:49.56" personId="{5A6F2BAB-665D-45A4-BBD7-C09C5F1A8CFB}" id="{E51C5580-C0AB-4E88-809E-622B52BCB713}">
    <text>Definição do papel da FCAV – Controlador ou Operador – no tratamento de dados pessoais.</text>
  </threadedComment>
  <threadedComment ref="J3" dT="2025-01-30T15:31:30.10" personId="{5A6F2BAB-665D-45A4-BBD7-C09C5F1A8CFB}" id="{5B3A12E5-1D17-4F03-B179-1F108811D052}" parentId="{E51C5580-C0AB-4E88-809E-622B52BCB713}">
    <text>Controlador: pessoa física ou jurídica, de direito público ou privado, a quem competem as decisões referentes ao tratamento de dados pessoais.</text>
  </threadedComment>
  <threadedComment ref="J3" dT="2025-01-30T15:32:11.53" personId="{5A6F2BAB-665D-45A4-BBD7-C09C5F1A8CFB}" id="{F2E27733-B326-4231-8B33-F16D2BA95A03}" parentId="{E51C5580-C0AB-4E88-809E-622B52BCB713}">
    <text>Operador: pessoa física ou jurídica, de direito público ou privado, que realiza o tratamento de dados pessoais em nome do Controlador.</text>
  </threadedComment>
  <threadedComment ref="K3" dT="2025-01-30T15:33:13.18" personId="{5A6F2BAB-665D-45A4-BBD7-C09C5F1A8CFB}" id="{2678CD48-5FA7-4056-9CC3-4A814C88D62E}">
    <text>Detalhar como o processo ocorre (ciclo de vida do dado pessoal)</text>
  </threadedComment>
  <threadedComment ref="P3" dT="2025-01-30T15:34:45.47" personId="{5A6F2BAB-665D-45A4-BBD7-C09C5F1A8CFB}" id="{22A098C3-E78A-4EAC-BC23-2BC090ACCF26}">
    <text>Enquadramento nas hipóteses previstas no Art. 7º da LGPD.</text>
  </threadedComment>
  <threadedComment ref="R3" dT="2025-01-30T15:38:44.44" personId="{5A6F2BAB-665D-45A4-BBD7-C09C5F1A8CFB}" id="{1AF4700B-CA02-4CBD-8C60-7FA4F7BDD08A}">
    <text>Fundamentação legal que estabelece e determina regras e preceitos. Utilizado como regra, padrão, modelo a ser seguido. 
Exemplos: 
LEI Nº 8.036, DE 11 DE MAIO DE 1990. Dispõe sobre o Fundo de Garantia do Tempo de Serviço.
Lei do Estado de São Paulo Nº. 6.544/89. Dispõe sobre o estatuto jurídico das licitações e contratos pertinentes a obras, serviços, compras, alienações, concessões e locações no âmbito da Administração Centralizada e Autárquica do Estado.</text>
  </threadedComment>
  <threadedComment ref="T3" dT="2025-01-30T15:40:10.51" personId="{5A6F2BAB-665D-45A4-BBD7-C09C5F1A8CFB}" id="{23E9BFE0-ED76-4D2F-9639-B39963E71EE1}">
    <text>Enquadramento nas hipóteses previstas no Art. 11º da LGPD.</text>
  </threadedComment>
  <threadedComment ref="V3" dT="2025-01-31T20:20:15.73" personId="{5A6F2BAB-665D-45A4-BBD7-C09C5F1A8CFB}" id="{156454AD-0E99-4841-B034-789C6ADAD556}">
    <text>Fundamentação legal que estabelece e determina regras e preceitos. Utilizado como regra, padrão, modelo a ser seguido. 
Exemplos: 
LEI Nº 8.036, DE 11 DE MAIO DE 1990. Dispõe sobre o Fundo de Garantia do Tempo de Serviço.
Lei do Estado de São Paulo Nº. 6.544/89. Dispõe sobre o estatuto jurídico das licitações e contratos pertinentes a obras, serviços, compras, alienações, concessões e locações no âmbito da Administração Centralizada e Autárquica do Estado.</text>
  </threadedComment>
  <threadedComment ref="Z3" dT="2025-01-31T20:21:58.96" personId="{5A6F2BAB-665D-45A4-BBD7-C09C5F1A8CFB}" id="{65AA037C-B4AA-4312-BA77-DA571320AC36}">
    <text>Quem é o titular dos dados pessoais tratados? (Ex. Colaborador, Cliente, Terceiro, Fornecedor, etc.)</text>
  </threadedComment>
  <threadedComment ref="AF3" dT="2025-01-31T20:23:06.30" personId="{5A6F2BAB-665D-45A4-BBD7-C09C5F1A8CFB}" id="{97A6ECC2-F40A-4A9D-80EB-170BA3584BEC}">
    <text>De acordo com o Art. 5º, II da LGPD, são: "dado pessoal sobre origem racial ou étnica, convicção religiosa, opinião política, filiação a sindicato ou a organização de caráter religioso, filosófico ou político, dado referente à saúde ou à vida sexual, dado genético ou biométrico, quando vinculado a uma pessoa natural."</text>
  </threadedComment>
  <threadedComment ref="AI3" dT="2025-01-31T20:23:56.76" personId="{5A6F2BAB-665D-45A4-BBD7-C09C5F1A8CFB}" id="{8977902D-E34D-46E4-BC6D-DB895B100FCE}">
    <text>De acordo com o Art. 4, II da Resolução CD/ANPD nº 2, são "decisões tomadas unicamente com base em tratamento automatizado de dados pessoais, inclusive aquelas destinadas a definir o perfil pessoal, profissional, de saúde, de consumo e de crédito ou os aspectos da personalidade do titular"</text>
  </threadedComment>
  <threadedComment ref="AK3" dT="2025-01-31T20:27:30.64" personId="{5A6F2BAB-665D-45A4-BBD7-C09C5F1A8CFB}" id="{AD215243-BDB9-4F9E-86F2-C726EE292353}">
    <text xml:space="preserve">Quantidade de dados tratados x Qtd. de titulares dentro desse processo x qtd. de sistemas que armazenam ou tratam esses dados. </text>
  </threadedComment>
  <threadedComment ref="BA3" dT="2025-01-31T20:30:47.90" personId="{5A6F2BAB-665D-45A4-BBD7-C09C5F1A8CFB}" id="{D0B4BFB2-89CF-4A38-ABDD-326B82B2B0A8}">
    <text>Sistemas, acesso remoto, e-mail, cloud, pen-drive, hd, etc.</text>
  </threadedComment>
  <threadedComment ref="BJ3" dT="2025-01-31T20:31:52.58" personId="{5A6F2BAB-665D-45A4-BBD7-C09C5F1A8CFB}" id="{F6CFB2A1-3F24-45EC-AF19-FA84F142744D}">
    <text>Armazenamento Lógico:
Sistemas;
Servidores;
Banco de Dados;
Cloud.
Armazenamento Físico:
Armário, HD, pen-drive, cofre, gavetas
etc.</text>
  </threadedComment>
  <threadedComment ref="BK3" dT="2025-01-31T20:32:35.75" personId="{5A6F2BAB-665D-45A4-BBD7-C09C5F1A8CFB}" id="{CC59D315-74DF-40A3-9ADC-610B6E5A1A2A}">
    <text>Nome da área ou terceiro responsável pelo armazenamento.</text>
  </threadedComment>
  <threadedComment ref="BL3" dT="2025-01-31T20:33:41.05" personId="{5A6F2BAB-665D-45A4-BBD7-C09C5F1A8CFB}" id="{D9AAEE0A-00E9-4D66-8FDA-848D17E25902}">
    <text>Data Center Externo (Indicar nome e cidade onde se localiza)
Servidor dentro da FCAV
Local onde os documentos físicos da área são armazenados</text>
  </threadedComment>
  <threadedComment ref="BM3" dT="2025-01-31T20:34:57.87" personId="{5A6F2BAB-665D-45A4-BBD7-C09C5F1A8CFB}" id="{204BF9AD-1A46-47AB-9FE2-6E6A42453386}">
    <text>Armazenamento criptografado;
Armazenamento e transferência; criptografados; controles de acesso;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4-11-06T17:01:49.62" personId="{5A6F2BAB-665D-45A4-BBD7-C09C5F1A8CFB}" id="{C6AD33FE-FAAD-4C26-A880-8FD41853EA34}">
    <text xml:space="preserve">Inserir qual o ID do RoPA que foi alterado ou gerar novo ID aqui e colocar ao final da aba RoPA FCAV. Regra de nomeação de ID: Sigla da área/unidade e o número seguindo a sequência do que já consta no RoPA FCAV. Caso seja um processo de projeto, colocar a sigla do projeto e enumerar conforme a sequência, caso já conste o projeto na primeira aba.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9.bin"/><Relationship Id="rId1" Type="http://schemas.openxmlformats.org/officeDocument/2006/relationships/hyperlink" Target="https://admin.iatfadp.com/" TargetMode="External"/><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5" Type="http://schemas.openxmlformats.org/officeDocument/2006/relationships/comments" Target="../comments7.xml"/><Relationship Id="rId4" Type="http://schemas.openxmlformats.org/officeDocument/2006/relationships/table" Target="../tables/table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D17"/>
  <sheetViews>
    <sheetView showGridLines="0" zoomScale="95" zoomScaleNormal="95" workbookViewId="0">
      <selection activeCell="D30" sqref="D30"/>
    </sheetView>
  </sheetViews>
  <sheetFormatPr defaultColWidth="8.5" defaultRowHeight="14" x14ac:dyDescent="0.3"/>
  <cols>
    <col min="1" max="1" width="1.83203125" customWidth="1"/>
    <col min="2" max="2" width="9.83203125" style="1" customWidth="1"/>
    <col min="3" max="3" width="20.83203125" customWidth="1"/>
    <col min="4" max="4" width="119.5" customWidth="1"/>
    <col min="5" max="20" width="20.83203125" customWidth="1"/>
  </cols>
  <sheetData>
    <row r="2" spans="2:4" ht="23.5" x14ac:dyDescent="0.55000000000000004">
      <c r="B2" s="2" t="s">
        <v>0</v>
      </c>
    </row>
    <row r="4" spans="2:4" ht="18.5" x14ac:dyDescent="0.45">
      <c r="B4" s="3" t="s">
        <v>1</v>
      </c>
      <c r="D4" s="4"/>
    </row>
    <row r="5" spans="2:4" s="1" customFormat="1" ht="14.5" x14ac:dyDescent="0.3">
      <c r="B5" s="5" t="s">
        <v>2</v>
      </c>
      <c r="C5" s="5" t="s">
        <v>3</v>
      </c>
      <c r="D5" s="5" t="s">
        <v>4</v>
      </c>
    </row>
    <row r="6" spans="2:4" s="6" customFormat="1" x14ac:dyDescent="0.3">
      <c r="B6" s="7">
        <v>157</v>
      </c>
      <c r="C6" s="8">
        <v>45058</v>
      </c>
      <c r="D6" s="9" t="s">
        <v>5</v>
      </c>
    </row>
    <row r="7" spans="2:4" x14ac:dyDescent="0.3">
      <c r="B7" s="7"/>
      <c r="C7" s="7"/>
      <c r="D7" s="9"/>
    </row>
    <row r="8" spans="2:4" x14ac:dyDescent="0.3">
      <c r="B8" s="7"/>
      <c r="C8" s="7"/>
      <c r="D8" s="9"/>
    </row>
    <row r="9" spans="2:4" x14ac:dyDescent="0.3">
      <c r="B9" s="7"/>
      <c r="C9" s="7"/>
      <c r="D9" s="9"/>
    </row>
    <row r="10" spans="2:4" x14ac:dyDescent="0.3">
      <c r="B10" s="7"/>
      <c r="C10" s="7"/>
      <c r="D10" s="9"/>
    </row>
    <row r="11" spans="2:4" x14ac:dyDescent="0.3">
      <c r="B11" s="7"/>
      <c r="C11" s="7"/>
      <c r="D11" s="9"/>
    </row>
    <row r="12" spans="2:4" x14ac:dyDescent="0.3">
      <c r="B12" s="7"/>
      <c r="C12" s="7"/>
      <c r="D12" s="9"/>
    </row>
    <row r="13" spans="2:4" x14ac:dyDescent="0.3">
      <c r="B13" s="7"/>
      <c r="C13" s="7"/>
      <c r="D13" s="9"/>
    </row>
    <row r="14" spans="2:4" x14ac:dyDescent="0.3">
      <c r="B14" s="7"/>
      <c r="C14" s="7"/>
      <c r="D14" s="9"/>
    </row>
    <row r="15" spans="2:4" x14ac:dyDescent="0.3">
      <c r="B15" s="7"/>
      <c r="C15" s="7"/>
      <c r="D15" s="9"/>
    </row>
    <row r="16" spans="2:4" x14ac:dyDescent="0.3">
      <c r="B16" s="7"/>
      <c r="C16" s="7"/>
      <c r="D16" s="9"/>
    </row>
    <row r="17" spans="2:4" x14ac:dyDescent="0.3">
      <c r="B17" s="7"/>
      <c r="C17" s="7"/>
      <c r="D17" s="9"/>
    </row>
  </sheetData>
  <sheetProtection algorithmName="SHA-512" hashValue="6NG6mGSLvlkdq8ZdaeQpApEGBLD8MqE/K1yJCza2ZSIOS586JWhvk7VOSbH2sKTlilmYlcZkSCjoAblCuaHW8Q==" saltValue="2YKq9cuydX2IygrnwCltNA==" spinCount="100000" sheet="1" objects="1" scenarios="1"/>
  <pageMargins left="0.51180555555555596" right="0.51180555555555596" top="0.78749999999999998" bottom="0.78749999999999998"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166"/>
  <sheetViews>
    <sheetView topLeftCell="A100" zoomScale="95" zoomScaleNormal="95" workbookViewId="0">
      <selection activeCell="B2" sqref="B2"/>
    </sheetView>
  </sheetViews>
  <sheetFormatPr defaultColWidth="8.5" defaultRowHeight="14" x14ac:dyDescent="0.3"/>
  <sheetData>
    <row r="2" spans="2:2" ht="31" x14ac:dyDescent="0.3">
      <c r="B2" s="31" t="s">
        <v>89</v>
      </c>
    </row>
    <row r="3" spans="2:2" ht="31" x14ac:dyDescent="0.3">
      <c r="B3" s="31" t="s">
        <v>99</v>
      </c>
    </row>
    <row r="4" spans="2:2" ht="15.5" x14ac:dyDescent="0.3">
      <c r="B4" s="31" t="s">
        <v>102</v>
      </c>
    </row>
    <row r="5" spans="2:2" ht="15.5" x14ac:dyDescent="0.3">
      <c r="B5" s="31" t="s">
        <v>108</v>
      </c>
    </row>
    <row r="6" spans="2:2" ht="15.5" x14ac:dyDescent="0.3">
      <c r="B6" s="31" t="s">
        <v>110</v>
      </c>
    </row>
    <row r="7" spans="2:2" ht="15.5" x14ac:dyDescent="0.3">
      <c r="B7" s="31" t="s">
        <v>112</v>
      </c>
    </row>
    <row r="8" spans="2:2" ht="15.5" x14ac:dyDescent="0.3">
      <c r="B8" s="31" t="s">
        <v>114</v>
      </c>
    </row>
    <row r="9" spans="2:2" ht="15.5" x14ac:dyDescent="0.3">
      <c r="B9" s="31" t="s">
        <v>116</v>
      </c>
    </row>
    <row r="10" spans="2:2" ht="15.5" x14ac:dyDescent="0.3">
      <c r="B10" s="31" t="s">
        <v>119</v>
      </c>
    </row>
    <row r="11" spans="2:2" ht="31" x14ac:dyDescent="0.3">
      <c r="B11" s="31" t="s">
        <v>120</v>
      </c>
    </row>
    <row r="12" spans="2:2" ht="31" x14ac:dyDescent="0.3">
      <c r="B12" s="31" t="s">
        <v>123</v>
      </c>
    </row>
    <row r="13" spans="2:2" ht="31" x14ac:dyDescent="0.3">
      <c r="B13" s="31" t="s">
        <v>124</v>
      </c>
    </row>
    <row r="14" spans="2:2" ht="31" x14ac:dyDescent="0.3">
      <c r="B14" s="31" t="s">
        <v>125</v>
      </c>
    </row>
    <row r="15" spans="2:2" ht="31" x14ac:dyDescent="0.3">
      <c r="B15" s="31" t="s">
        <v>127</v>
      </c>
    </row>
    <row r="16" spans="2:2" ht="31" x14ac:dyDescent="0.3">
      <c r="B16" s="31" t="s">
        <v>280</v>
      </c>
    </row>
    <row r="17" spans="2:2" ht="31" x14ac:dyDescent="0.3">
      <c r="B17" s="31" t="s">
        <v>131</v>
      </c>
    </row>
    <row r="18" spans="2:2" ht="31" x14ac:dyDescent="0.3">
      <c r="B18" s="31" t="s">
        <v>132</v>
      </c>
    </row>
    <row r="19" spans="2:2" ht="15.5" x14ac:dyDescent="0.3">
      <c r="B19" s="31" t="s">
        <v>133</v>
      </c>
    </row>
    <row r="20" spans="2:2" ht="15.5" x14ac:dyDescent="0.3">
      <c r="B20" s="31" t="s">
        <v>140</v>
      </c>
    </row>
    <row r="21" spans="2:2" ht="15.5" x14ac:dyDescent="0.3">
      <c r="B21" s="31" t="s">
        <v>145</v>
      </c>
    </row>
    <row r="22" spans="2:2" ht="15.5" x14ac:dyDescent="0.3">
      <c r="B22" s="31" t="s">
        <v>147</v>
      </c>
    </row>
    <row r="23" spans="2:2" ht="15.5" x14ac:dyDescent="0.3">
      <c r="B23" s="31" t="s">
        <v>267</v>
      </c>
    </row>
    <row r="24" spans="2:2" ht="15.5" x14ac:dyDescent="0.3">
      <c r="B24" s="31" t="s">
        <v>149</v>
      </c>
    </row>
    <row r="25" spans="2:2" ht="15.5" x14ac:dyDescent="0.3">
      <c r="B25" s="31" t="s">
        <v>151</v>
      </c>
    </row>
    <row r="26" spans="2:2" ht="15.5" x14ac:dyDescent="0.3">
      <c r="B26" s="31" t="s">
        <v>156</v>
      </c>
    </row>
    <row r="27" spans="2:2" ht="15.5" x14ac:dyDescent="0.3">
      <c r="B27" s="31" t="s">
        <v>161</v>
      </c>
    </row>
    <row r="28" spans="2:2" ht="31" x14ac:dyDescent="0.3">
      <c r="B28" s="31" t="s">
        <v>163</v>
      </c>
    </row>
    <row r="29" spans="2:2" ht="31" x14ac:dyDescent="0.3">
      <c r="B29" s="31" t="s">
        <v>164</v>
      </c>
    </row>
    <row r="30" spans="2:2" ht="31" x14ac:dyDescent="0.3">
      <c r="B30" s="31" t="s">
        <v>165</v>
      </c>
    </row>
    <row r="31" spans="2:2" ht="31" x14ac:dyDescent="0.3">
      <c r="B31" s="31" t="s">
        <v>166</v>
      </c>
    </row>
    <row r="32" spans="2:2" ht="31" x14ac:dyDescent="0.3">
      <c r="B32" s="31" t="s">
        <v>167</v>
      </c>
    </row>
    <row r="33" spans="2:2" ht="31" x14ac:dyDescent="0.3">
      <c r="B33" s="31" t="s">
        <v>168</v>
      </c>
    </row>
    <row r="34" spans="2:2" ht="31" x14ac:dyDescent="0.3">
      <c r="B34" s="31" t="s">
        <v>169</v>
      </c>
    </row>
    <row r="35" spans="2:2" ht="31" x14ac:dyDescent="0.3">
      <c r="B35" s="31" t="s">
        <v>170</v>
      </c>
    </row>
    <row r="36" spans="2:2" ht="31" x14ac:dyDescent="0.3">
      <c r="B36" s="31" t="s">
        <v>171</v>
      </c>
    </row>
    <row r="37" spans="2:2" ht="31" x14ac:dyDescent="0.3">
      <c r="B37" s="31" t="s">
        <v>172</v>
      </c>
    </row>
    <row r="38" spans="2:2" ht="15.5" x14ac:dyDescent="0.3">
      <c r="B38" s="31" t="s">
        <v>173</v>
      </c>
    </row>
    <row r="39" spans="2:2" ht="15.5" x14ac:dyDescent="0.3">
      <c r="B39" s="31" t="s">
        <v>178</v>
      </c>
    </row>
    <row r="40" spans="2:2" ht="15.5" x14ac:dyDescent="0.3">
      <c r="B40" s="31" t="s">
        <v>527</v>
      </c>
    </row>
    <row r="41" spans="2:2" ht="15.5" x14ac:dyDescent="0.3">
      <c r="B41" s="31" t="s">
        <v>528</v>
      </c>
    </row>
    <row r="42" spans="2:2" ht="15.5" x14ac:dyDescent="0.3">
      <c r="B42" s="31" t="s">
        <v>529</v>
      </c>
    </row>
    <row r="43" spans="2:2" ht="15.5" x14ac:dyDescent="0.3">
      <c r="B43" s="31" t="s">
        <v>530</v>
      </c>
    </row>
    <row r="44" spans="2:2" ht="15.5" x14ac:dyDescent="0.3">
      <c r="B44" s="31" t="s">
        <v>531</v>
      </c>
    </row>
    <row r="45" spans="2:2" ht="15.5" x14ac:dyDescent="0.3">
      <c r="B45" s="31" t="s">
        <v>532</v>
      </c>
    </row>
    <row r="46" spans="2:2" ht="15.5" x14ac:dyDescent="0.3">
      <c r="B46" s="31" t="s">
        <v>533</v>
      </c>
    </row>
    <row r="47" spans="2:2" ht="15.5" x14ac:dyDescent="0.3">
      <c r="B47" s="31" t="s">
        <v>534</v>
      </c>
    </row>
    <row r="48" spans="2:2" ht="15.5" x14ac:dyDescent="0.3">
      <c r="B48" s="31" t="s">
        <v>535</v>
      </c>
    </row>
    <row r="49" spans="2:2" ht="15.5" x14ac:dyDescent="0.3">
      <c r="B49" s="31" t="s">
        <v>536</v>
      </c>
    </row>
    <row r="50" spans="2:2" ht="15.5" x14ac:dyDescent="0.3">
      <c r="B50" s="31" t="s">
        <v>537</v>
      </c>
    </row>
    <row r="51" spans="2:2" ht="15.5" x14ac:dyDescent="0.3">
      <c r="B51" s="31" t="s">
        <v>538</v>
      </c>
    </row>
    <row r="52" spans="2:2" ht="15.5" x14ac:dyDescent="0.3">
      <c r="B52" s="31" t="s">
        <v>539</v>
      </c>
    </row>
    <row r="53" spans="2:2" ht="15.5" x14ac:dyDescent="0.3">
      <c r="B53" s="31" t="s">
        <v>540</v>
      </c>
    </row>
    <row r="54" spans="2:2" ht="15.5" x14ac:dyDescent="0.3">
      <c r="B54" s="31" t="s">
        <v>541</v>
      </c>
    </row>
    <row r="55" spans="2:2" ht="15.5" x14ac:dyDescent="0.3">
      <c r="B55" s="31" t="s">
        <v>542</v>
      </c>
    </row>
    <row r="56" spans="2:2" ht="15.5" x14ac:dyDescent="0.3">
      <c r="B56" s="31" t="s">
        <v>543</v>
      </c>
    </row>
    <row r="57" spans="2:2" ht="15.5" x14ac:dyDescent="0.3">
      <c r="B57" s="31" t="s">
        <v>544</v>
      </c>
    </row>
    <row r="58" spans="2:2" ht="15.5" x14ac:dyDescent="0.3">
      <c r="B58" s="31" t="s">
        <v>545</v>
      </c>
    </row>
    <row r="59" spans="2:2" ht="15.5" x14ac:dyDescent="0.3">
      <c r="B59" s="31" t="s">
        <v>546</v>
      </c>
    </row>
    <row r="60" spans="2:2" ht="15.5" x14ac:dyDescent="0.3">
      <c r="B60" s="31" t="s">
        <v>547</v>
      </c>
    </row>
    <row r="61" spans="2:2" ht="15.5" x14ac:dyDescent="0.3">
      <c r="B61" s="31" t="s">
        <v>548</v>
      </c>
    </row>
    <row r="62" spans="2:2" ht="15.5" x14ac:dyDescent="0.3">
      <c r="B62" s="31" t="s">
        <v>549</v>
      </c>
    </row>
    <row r="63" spans="2:2" ht="15.5" x14ac:dyDescent="0.3">
      <c r="B63" s="31" t="s">
        <v>550</v>
      </c>
    </row>
    <row r="64" spans="2:2" ht="15.5" x14ac:dyDescent="0.3">
      <c r="B64" s="31" t="s">
        <v>551</v>
      </c>
    </row>
    <row r="65" spans="2:2" ht="15.5" x14ac:dyDescent="0.3">
      <c r="B65" s="31" t="s">
        <v>552</v>
      </c>
    </row>
    <row r="66" spans="2:2" ht="15.5" x14ac:dyDescent="0.3">
      <c r="B66" s="31" t="s">
        <v>553</v>
      </c>
    </row>
    <row r="67" spans="2:2" ht="15.5" x14ac:dyDescent="0.3">
      <c r="B67" s="31" t="s">
        <v>554</v>
      </c>
    </row>
    <row r="68" spans="2:2" ht="15.5" x14ac:dyDescent="0.3">
      <c r="B68" s="31" t="s">
        <v>397</v>
      </c>
    </row>
    <row r="69" spans="2:2" ht="15.5" x14ac:dyDescent="0.3">
      <c r="B69" s="31" t="s">
        <v>555</v>
      </c>
    </row>
    <row r="70" spans="2:2" ht="15.5" x14ac:dyDescent="0.3">
      <c r="B70" s="31" t="s">
        <v>556</v>
      </c>
    </row>
    <row r="71" spans="2:2" ht="15.5" x14ac:dyDescent="0.3">
      <c r="B71" s="31" t="s">
        <v>557</v>
      </c>
    </row>
    <row r="72" spans="2:2" ht="15.5" x14ac:dyDescent="0.3">
      <c r="B72" s="31" t="s">
        <v>558</v>
      </c>
    </row>
    <row r="73" spans="2:2" ht="15.5" x14ac:dyDescent="0.3">
      <c r="B73" s="31" t="s">
        <v>559</v>
      </c>
    </row>
    <row r="74" spans="2:2" ht="15.5" x14ac:dyDescent="0.3">
      <c r="B74" s="31" t="s">
        <v>560</v>
      </c>
    </row>
    <row r="75" spans="2:2" ht="15.5" x14ac:dyDescent="0.3">
      <c r="B75" s="31" t="s">
        <v>561</v>
      </c>
    </row>
    <row r="76" spans="2:2" ht="15.5" x14ac:dyDescent="0.3">
      <c r="B76" s="31" t="s">
        <v>562</v>
      </c>
    </row>
    <row r="77" spans="2:2" ht="15.5" x14ac:dyDescent="0.3">
      <c r="B77" s="31" t="s">
        <v>563</v>
      </c>
    </row>
    <row r="78" spans="2:2" ht="15.5" x14ac:dyDescent="0.3">
      <c r="B78" s="31" t="s">
        <v>232</v>
      </c>
    </row>
    <row r="79" spans="2:2" ht="15.5" x14ac:dyDescent="0.3">
      <c r="B79" s="31" t="s">
        <v>236</v>
      </c>
    </row>
    <row r="80" spans="2:2" ht="15.5" x14ac:dyDescent="0.3">
      <c r="B80" s="31" t="s">
        <v>237</v>
      </c>
    </row>
    <row r="81" spans="2:2" ht="15.5" x14ac:dyDescent="0.3">
      <c r="B81" s="31" t="s">
        <v>240</v>
      </c>
    </row>
    <row r="82" spans="2:2" ht="15.5" x14ac:dyDescent="0.3">
      <c r="B82" s="31" t="s">
        <v>242</v>
      </c>
    </row>
    <row r="83" spans="2:2" ht="15.5" x14ac:dyDescent="0.3">
      <c r="B83" s="31" t="s">
        <v>243</v>
      </c>
    </row>
    <row r="84" spans="2:2" ht="15.5" x14ac:dyDescent="0.3">
      <c r="B84" s="31" t="s">
        <v>244</v>
      </c>
    </row>
    <row r="85" spans="2:2" ht="15.5" x14ac:dyDescent="0.3">
      <c r="B85" s="31" t="s">
        <v>245</v>
      </c>
    </row>
    <row r="86" spans="2:2" ht="15.5" x14ac:dyDescent="0.3">
      <c r="B86" s="31" t="s">
        <v>248</v>
      </c>
    </row>
    <row r="87" spans="2:2" ht="15.5" x14ac:dyDescent="0.3">
      <c r="B87" s="31" t="s">
        <v>250</v>
      </c>
    </row>
    <row r="88" spans="2:2" ht="15.5" x14ac:dyDescent="0.3">
      <c r="B88" s="31" t="s">
        <v>253</v>
      </c>
    </row>
    <row r="89" spans="2:2" ht="15.5" x14ac:dyDescent="0.3">
      <c r="B89" s="31" t="s">
        <v>254</v>
      </c>
    </row>
    <row r="90" spans="2:2" ht="15.5" x14ac:dyDescent="0.3">
      <c r="B90" s="31" t="s">
        <v>255</v>
      </c>
    </row>
    <row r="91" spans="2:2" ht="15.5" x14ac:dyDescent="0.3">
      <c r="B91" s="31" t="s">
        <v>257</v>
      </c>
    </row>
    <row r="92" spans="2:2" ht="15.5" x14ac:dyDescent="0.3">
      <c r="B92" s="31" t="s">
        <v>258</v>
      </c>
    </row>
    <row r="93" spans="2:2" ht="31" x14ac:dyDescent="0.3">
      <c r="B93" s="31" t="s">
        <v>564</v>
      </c>
    </row>
    <row r="94" spans="2:2" ht="31" x14ac:dyDescent="0.3">
      <c r="B94" s="31" t="s">
        <v>565</v>
      </c>
    </row>
    <row r="95" spans="2:2" ht="31" x14ac:dyDescent="0.3">
      <c r="B95" s="31" t="s">
        <v>566</v>
      </c>
    </row>
    <row r="96" spans="2:2" ht="31" x14ac:dyDescent="0.3">
      <c r="B96" s="31" t="s">
        <v>567</v>
      </c>
    </row>
    <row r="97" spans="2:2" ht="93" x14ac:dyDescent="0.3">
      <c r="B97" s="31" t="s">
        <v>568</v>
      </c>
    </row>
    <row r="98" spans="2:2" ht="31" x14ac:dyDescent="0.3">
      <c r="B98" s="31" t="s">
        <v>569</v>
      </c>
    </row>
    <row r="99" spans="2:2" ht="31" x14ac:dyDescent="0.3">
      <c r="B99" s="31" t="s">
        <v>570</v>
      </c>
    </row>
    <row r="100" spans="2:2" ht="31" x14ac:dyDescent="0.3">
      <c r="B100" s="31" t="s">
        <v>571</v>
      </c>
    </row>
    <row r="101" spans="2:2" ht="31" x14ac:dyDescent="0.3">
      <c r="B101" s="31" t="s">
        <v>572</v>
      </c>
    </row>
    <row r="102" spans="2:2" ht="31" x14ac:dyDescent="0.3">
      <c r="B102" s="31" t="s">
        <v>573</v>
      </c>
    </row>
    <row r="103" spans="2:2" ht="31" x14ac:dyDescent="0.3">
      <c r="B103" s="31" t="s">
        <v>574</v>
      </c>
    </row>
    <row r="104" spans="2:2" ht="31" x14ac:dyDescent="0.3">
      <c r="B104" s="31" t="s">
        <v>575</v>
      </c>
    </row>
    <row r="105" spans="2:2" ht="31" x14ac:dyDescent="0.3">
      <c r="B105" s="31" t="s">
        <v>576</v>
      </c>
    </row>
    <row r="106" spans="2:2" ht="31" x14ac:dyDescent="0.3">
      <c r="B106" s="31" t="s">
        <v>577</v>
      </c>
    </row>
    <row r="107" spans="2:2" ht="31" x14ac:dyDescent="0.3">
      <c r="B107" s="31" t="s">
        <v>578</v>
      </c>
    </row>
    <row r="108" spans="2:2" ht="31" x14ac:dyDescent="0.3">
      <c r="B108" s="31" t="s">
        <v>579</v>
      </c>
    </row>
    <row r="109" spans="2:2" ht="31" x14ac:dyDescent="0.3">
      <c r="B109" s="31" t="s">
        <v>580</v>
      </c>
    </row>
    <row r="110" spans="2:2" ht="31" x14ac:dyDescent="0.3">
      <c r="B110" s="31" t="s">
        <v>581</v>
      </c>
    </row>
    <row r="111" spans="2:2" ht="31" x14ac:dyDescent="0.3">
      <c r="B111" s="31" t="s">
        <v>582</v>
      </c>
    </row>
    <row r="112" spans="2:2" ht="31" x14ac:dyDescent="0.3">
      <c r="B112" s="31" t="s">
        <v>583</v>
      </c>
    </row>
    <row r="113" spans="2:2" ht="31" x14ac:dyDescent="0.3">
      <c r="B113" s="31" t="s">
        <v>584</v>
      </c>
    </row>
    <row r="114" spans="2:2" ht="15.5" x14ac:dyDescent="0.3">
      <c r="B114" s="31" t="s">
        <v>282</v>
      </c>
    </row>
    <row r="115" spans="2:2" ht="15.5" x14ac:dyDescent="0.3">
      <c r="B115" s="31" t="s">
        <v>285</v>
      </c>
    </row>
    <row r="116" spans="2:2" ht="15.5" x14ac:dyDescent="0.3">
      <c r="B116" s="31" t="s">
        <v>286</v>
      </c>
    </row>
    <row r="117" spans="2:2" ht="15.5" x14ac:dyDescent="0.3">
      <c r="B117" s="31" t="s">
        <v>287</v>
      </c>
    </row>
    <row r="118" spans="2:2" ht="15.5" x14ac:dyDescent="0.3">
      <c r="B118" s="31" t="s">
        <v>289</v>
      </c>
    </row>
    <row r="119" spans="2:2" ht="15.5" x14ac:dyDescent="0.3">
      <c r="B119" s="31" t="s">
        <v>291</v>
      </c>
    </row>
    <row r="120" spans="2:2" ht="15.5" x14ac:dyDescent="0.3">
      <c r="B120" s="31" t="s">
        <v>293</v>
      </c>
    </row>
    <row r="121" spans="2:2" ht="15.5" x14ac:dyDescent="0.3">
      <c r="B121" s="31" t="s">
        <v>294</v>
      </c>
    </row>
    <row r="122" spans="2:2" ht="15.5" x14ac:dyDescent="0.3">
      <c r="B122" s="31" t="s">
        <v>295</v>
      </c>
    </row>
    <row r="123" spans="2:2" ht="15.5" x14ac:dyDescent="0.3">
      <c r="B123" s="31" t="s">
        <v>300</v>
      </c>
    </row>
    <row r="124" spans="2:2" ht="15.5" x14ac:dyDescent="0.3">
      <c r="B124" s="31" t="s">
        <v>303</v>
      </c>
    </row>
    <row r="125" spans="2:2" ht="15.5" x14ac:dyDescent="0.3">
      <c r="B125" s="31" t="s">
        <v>306</v>
      </c>
    </row>
    <row r="126" spans="2:2" ht="15.5" x14ac:dyDescent="0.3">
      <c r="B126" s="31" t="s">
        <v>307</v>
      </c>
    </row>
    <row r="127" spans="2:2" ht="15.5" x14ac:dyDescent="0.3">
      <c r="B127" s="31" t="s">
        <v>309</v>
      </c>
    </row>
    <row r="128" spans="2:2" ht="15.5" x14ac:dyDescent="0.3">
      <c r="B128" s="31" t="s">
        <v>312</v>
      </c>
    </row>
    <row r="129" spans="2:2" ht="15.5" x14ac:dyDescent="0.3">
      <c r="B129" s="31" t="s">
        <v>318</v>
      </c>
    </row>
    <row r="130" spans="2:2" ht="15.5" x14ac:dyDescent="0.3">
      <c r="B130" s="31" t="s">
        <v>319</v>
      </c>
    </row>
    <row r="131" spans="2:2" ht="15.5" x14ac:dyDescent="0.3">
      <c r="B131" s="31" t="s">
        <v>320</v>
      </c>
    </row>
    <row r="132" spans="2:2" ht="15.5" x14ac:dyDescent="0.3">
      <c r="B132" s="31" t="s">
        <v>321</v>
      </c>
    </row>
    <row r="133" spans="2:2" ht="15.5" x14ac:dyDescent="0.3">
      <c r="B133" s="31" t="s">
        <v>322</v>
      </c>
    </row>
    <row r="134" spans="2:2" ht="15.5" x14ac:dyDescent="0.3">
      <c r="B134" s="31" t="s">
        <v>324</v>
      </c>
    </row>
    <row r="135" spans="2:2" ht="15.5" x14ac:dyDescent="0.3">
      <c r="B135" s="31" t="s">
        <v>325</v>
      </c>
    </row>
    <row r="136" spans="2:2" ht="15.5" x14ac:dyDescent="0.3">
      <c r="B136" s="31" t="s">
        <v>326</v>
      </c>
    </row>
    <row r="137" spans="2:2" ht="15.5" x14ac:dyDescent="0.3">
      <c r="B137" s="31" t="s">
        <v>331</v>
      </c>
    </row>
    <row r="138" spans="2:2" ht="15.5" x14ac:dyDescent="0.3">
      <c r="B138" s="31" t="s">
        <v>334</v>
      </c>
    </row>
    <row r="139" spans="2:2" ht="15.5" x14ac:dyDescent="0.3">
      <c r="B139" s="31" t="s">
        <v>336</v>
      </c>
    </row>
    <row r="140" spans="2:2" ht="15.5" x14ac:dyDescent="0.3">
      <c r="B140" s="31" t="s">
        <v>540</v>
      </c>
    </row>
    <row r="141" spans="2:2" ht="15.5" x14ac:dyDescent="0.3">
      <c r="B141" s="31" t="s">
        <v>541</v>
      </c>
    </row>
    <row r="142" spans="2:2" ht="15.5" x14ac:dyDescent="0.3">
      <c r="B142" s="31" t="s">
        <v>542</v>
      </c>
    </row>
    <row r="143" spans="2:2" ht="15.5" x14ac:dyDescent="0.3">
      <c r="B143" s="31" t="s">
        <v>540</v>
      </c>
    </row>
    <row r="144" spans="2:2" ht="15.5" x14ac:dyDescent="0.3">
      <c r="B144" s="31" t="s">
        <v>542</v>
      </c>
    </row>
    <row r="145" spans="2:2" ht="15.5" x14ac:dyDescent="0.3">
      <c r="B145" s="31" t="s">
        <v>543</v>
      </c>
    </row>
    <row r="146" spans="2:2" ht="15.5" x14ac:dyDescent="0.3">
      <c r="B146" s="31" t="s">
        <v>544</v>
      </c>
    </row>
    <row r="147" spans="2:2" ht="15.5" x14ac:dyDescent="0.3">
      <c r="B147" s="31" t="s">
        <v>545</v>
      </c>
    </row>
    <row r="148" spans="2:2" ht="15.5" x14ac:dyDescent="0.3">
      <c r="B148" s="31" t="s">
        <v>546</v>
      </c>
    </row>
    <row r="149" spans="2:2" ht="15.5" x14ac:dyDescent="0.3">
      <c r="B149" s="31" t="s">
        <v>548</v>
      </c>
    </row>
    <row r="150" spans="2:2" ht="15.5" x14ac:dyDescent="0.3">
      <c r="B150" s="31" t="s">
        <v>549</v>
      </c>
    </row>
    <row r="151" spans="2:2" ht="15.5" x14ac:dyDescent="0.3">
      <c r="B151" s="31" t="s">
        <v>550</v>
      </c>
    </row>
    <row r="152" spans="2:2" ht="15.5" x14ac:dyDescent="0.3">
      <c r="B152" s="31" t="s">
        <v>551</v>
      </c>
    </row>
    <row r="153" spans="2:2" ht="15.5" x14ac:dyDescent="0.3">
      <c r="B153" s="31" t="s">
        <v>552</v>
      </c>
    </row>
    <row r="154" spans="2:2" ht="15.5" x14ac:dyDescent="0.3">
      <c r="B154" s="31" t="s">
        <v>553</v>
      </c>
    </row>
    <row r="155" spans="2:2" ht="15.5" x14ac:dyDescent="0.3">
      <c r="B155" s="31" t="s">
        <v>554</v>
      </c>
    </row>
    <row r="156" spans="2:2" ht="15.5" x14ac:dyDescent="0.3">
      <c r="B156" s="31" t="s">
        <v>397</v>
      </c>
    </row>
    <row r="157" spans="2:2" ht="31" x14ac:dyDescent="0.3">
      <c r="B157" s="31" t="s">
        <v>357</v>
      </c>
    </row>
    <row r="158" spans="2:2" ht="31" x14ac:dyDescent="0.3">
      <c r="B158" s="31" t="s">
        <v>359</v>
      </c>
    </row>
    <row r="159" spans="2:2" ht="31" x14ac:dyDescent="0.3">
      <c r="B159" s="31" t="s">
        <v>361</v>
      </c>
    </row>
    <row r="160" spans="2:2" ht="15.5" x14ac:dyDescent="0.3">
      <c r="B160" s="31" t="s">
        <v>362</v>
      </c>
    </row>
    <row r="161" spans="2:2" ht="15.5" x14ac:dyDescent="0.3">
      <c r="B161" s="31" t="s">
        <v>367</v>
      </c>
    </row>
    <row r="162" spans="2:2" ht="15.5" x14ac:dyDescent="0.3">
      <c r="B162" s="31" t="s">
        <v>371</v>
      </c>
    </row>
    <row r="163" spans="2:2" ht="15.5" x14ac:dyDescent="0.3">
      <c r="B163" s="31" t="s">
        <v>374</v>
      </c>
    </row>
    <row r="164" spans="2:2" ht="15.5" x14ac:dyDescent="0.3">
      <c r="B164" s="31" t="s">
        <v>375</v>
      </c>
    </row>
    <row r="165" spans="2:2" ht="15.5" x14ac:dyDescent="0.3">
      <c r="B165" s="31" t="s">
        <v>377</v>
      </c>
    </row>
    <row r="166" spans="2:2" ht="15.5" x14ac:dyDescent="0.3">
      <c r="B166" s="31" t="s">
        <v>378</v>
      </c>
    </row>
  </sheetData>
  <pageMargins left="0.51180555555555596" right="0.51180555555555596" top="0.78749999999999998" bottom="0.78749999999999998" header="0.511811023622047" footer="0.511811023622047"/>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A4"/>
  <sheetViews>
    <sheetView showGridLines="0" zoomScale="95" zoomScaleNormal="95" workbookViewId="0">
      <selection activeCell="B8" sqref="B8"/>
    </sheetView>
  </sheetViews>
  <sheetFormatPr defaultColWidth="8.5" defaultRowHeight="14" x14ac:dyDescent="0.3"/>
  <cols>
    <col min="1" max="1" width="23.08203125" customWidth="1"/>
    <col min="2" max="2" width="19.5" customWidth="1"/>
  </cols>
  <sheetData>
    <row r="3" spans="1:1" x14ac:dyDescent="0.3">
      <c r="A3" s="86" t="s">
        <v>585</v>
      </c>
    </row>
    <row r="4" spans="1:1" x14ac:dyDescent="0.3">
      <c r="A4" s="87"/>
    </row>
  </sheetData>
  <sheetProtection algorithmName="SHA-512" hashValue="/eSEO5v/V1R5csqOe3u2YOIeO4ja0g2q5MX4y2fiUuEyhHhvrT1m2A0yx8K2iDwrf76mAdj/j6d909vAP6Ki8Q==" saltValue="i44O7DcUzA2zwrkKGG/7hA==" spinCount="100000" sheet="1" objects="1" scenarios="1"/>
  <pageMargins left="0.51180555555555596" right="0.51180555555555596" top="0.78749999999999998" bottom="0.78749999999999998" header="0.511811023622047" footer="0.511811023622047"/>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U987"/>
  <sheetViews>
    <sheetView zoomScale="95" zoomScaleNormal="95" workbookViewId="0">
      <selection activeCell="H5" sqref="H5"/>
    </sheetView>
  </sheetViews>
  <sheetFormatPr defaultColWidth="12.58203125" defaultRowHeight="14" x14ac:dyDescent="0.3"/>
  <cols>
    <col min="1" max="1" width="10.08203125" customWidth="1"/>
    <col min="2" max="4" width="30.08203125" customWidth="1"/>
    <col min="5" max="5" width="43.08203125" customWidth="1"/>
    <col min="6" max="6" width="27.5" customWidth="1"/>
    <col min="7" max="8" width="36.58203125" customWidth="1"/>
    <col min="9" max="9" width="30.58203125" customWidth="1"/>
    <col min="10" max="10" width="90.58203125" customWidth="1"/>
    <col min="11" max="11" width="44.83203125" hidden="1" customWidth="1"/>
    <col min="12" max="12" width="44.83203125" customWidth="1"/>
    <col min="13" max="14" width="45.58203125" customWidth="1"/>
    <col min="15" max="15" width="44.33203125" customWidth="1"/>
    <col min="16" max="16" width="30.58203125" customWidth="1"/>
    <col min="17" max="17" width="36" customWidth="1"/>
    <col min="18" max="22" width="30.58203125" customWidth="1"/>
    <col min="23" max="23" width="44.33203125" customWidth="1"/>
    <col min="24" max="24" width="36.58203125" customWidth="1"/>
    <col min="25" max="30" width="44.33203125" customWidth="1"/>
    <col min="31" max="31" width="44.33203125" hidden="1" customWidth="1"/>
    <col min="32" max="32" width="44.33203125" customWidth="1"/>
    <col min="33" max="33" width="30.58203125" customWidth="1"/>
    <col min="34" max="34" width="44.33203125" customWidth="1"/>
    <col min="35" max="35" width="60.58203125" customWidth="1"/>
    <col min="36" max="37" width="64.58203125" customWidth="1"/>
    <col min="38" max="38" width="83.58203125" customWidth="1"/>
    <col min="39" max="39" width="19.08203125" style="26" customWidth="1"/>
    <col min="40" max="41" width="18.08203125" style="26" customWidth="1"/>
    <col min="42" max="42" width="39.33203125" hidden="1" customWidth="1"/>
    <col min="43" max="43" width="49.5" hidden="1" customWidth="1"/>
    <col min="44" max="44" width="62.08203125" hidden="1" customWidth="1"/>
    <col min="45" max="47" width="18.58203125" style="26" hidden="1" customWidth="1"/>
    <col min="48" max="48" width="27.08203125" customWidth="1"/>
    <col min="49" max="49" width="7.58203125" customWidth="1"/>
  </cols>
  <sheetData>
    <row r="1" spans="1:47" ht="37.5" customHeight="1" x14ac:dyDescent="0.3">
      <c r="A1" s="88" t="s">
        <v>586</v>
      </c>
      <c r="B1" s="88"/>
      <c r="C1" s="88"/>
      <c r="D1" s="88"/>
      <c r="E1" s="88"/>
      <c r="F1" s="88"/>
      <c r="G1" s="88"/>
      <c r="H1" s="88"/>
      <c r="I1" s="88"/>
      <c r="J1" s="88"/>
      <c r="K1" s="89"/>
      <c r="L1" s="89"/>
      <c r="M1" s="285" t="s">
        <v>587</v>
      </c>
      <c r="N1" s="285"/>
      <c r="O1" s="286" t="s">
        <v>588</v>
      </c>
      <c r="P1" s="286"/>
      <c r="Q1" s="286"/>
      <c r="R1" s="286"/>
      <c r="S1" s="286"/>
      <c r="T1" s="286"/>
      <c r="U1" s="90" t="s">
        <v>589</v>
      </c>
      <c r="V1" s="90"/>
      <c r="W1" s="90"/>
      <c r="X1" s="90"/>
      <c r="Y1" s="90"/>
      <c r="Z1" s="90"/>
      <c r="AA1" s="90"/>
      <c r="AB1" s="90"/>
      <c r="AC1" s="90"/>
      <c r="AD1" s="90"/>
      <c r="AE1" s="90"/>
      <c r="AF1" s="90"/>
      <c r="AG1" s="287" t="s">
        <v>590</v>
      </c>
      <c r="AH1" s="287"/>
      <c r="AI1" s="287"/>
      <c r="AJ1" s="287"/>
      <c r="AK1" s="287"/>
      <c r="AL1" s="287"/>
      <c r="AM1" s="287"/>
      <c r="AN1" s="287"/>
      <c r="AO1" s="287"/>
    </row>
    <row r="2" spans="1:47" s="101" customFormat="1" ht="81" customHeight="1" x14ac:dyDescent="0.35">
      <c r="A2" s="91" t="s">
        <v>2</v>
      </c>
      <c r="B2" s="92" t="s">
        <v>591</v>
      </c>
      <c r="C2" s="93" t="s">
        <v>592</v>
      </c>
      <c r="D2" s="93" t="s">
        <v>593</v>
      </c>
      <c r="E2" s="94" t="s">
        <v>594</v>
      </c>
      <c r="F2" s="95" t="s">
        <v>595</v>
      </c>
      <c r="G2" s="95" t="s">
        <v>596</v>
      </c>
      <c r="H2" s="95" t="s">
        <v>597</v>
      </c>
      <c r="I2" s="94" t="s">
        <v>598</v>
      </c>
      <c r="J2" s="96" t="s">
        <v>599</v>
      </c>
      <c r="K2" s="91" t="s">
        <v>600</v>
      </c>
      <c r="L2" s="95" t="s">
        <v>601</v>
      </c>
      <c r="M2" s="94" t="s">
        <v>602</v>
      </c>
      <c r="N2" s="94" t="s">
        <v>603</v>
      </c>
      <c r="O2" s="91" t="s">
        <v>604</v>
      </c>
      <c r="P2" s="94" t="s">
        <v>605</v>
      </c>
      <c r="Q2" s="97" t="s">
        <v>606</v>
      </c>
      <c r="R2" s="97" t="s">
        <v>607</v>
      </c>
      <c r="S2" s="94" t="s">
        <v>608</v>
      </c>
      <c r="T2" s="94" t="s">
        <v>609</v>
      </c>
      <c r="U2" s="94" t="s">
        <v>610</v>
      </c>
      <c r="V2" s="97" t="s">
        <v>611</v>
      </c>
      <c r="W2" s="91" t="s">
        <v>612</v>
      </c>
      <c r="X2" s="97" t="s">
        <v>613</v>
      </c>
      <c r="Y2" s="91" t="s">
        <v>614</v>
      </c>
      <c r="Z2" s="98" t="s">
        <v>615</v>
      </c>
      <c r="AA2" s="98" t="s">
        <v>616</v>
      </c>
      <c r="AB2" s="91" t="s">
        <v>617</v>
      </c>
      <c r="AC2" s="94" t="s">
        <v>618</v>
      </c>
      <c r="AD2" s="91" t="s">
        <v>55</v>
      </c>
      <c r="AE2" s="91" t="s">
        <v>619</v>
      </c>
      <c r="AF2" s="91" t="s">
        <v>620</v>
      </c>
      <c r="AG2" s="94" t="s">
        <v>621</v>
      </c>
      <c r="AH2" s="99" t="s">
        <v>622</v>
      </c>
      <c r="AI2" s="99" t="s">
        <v>623</v>
      </c>
      <c r="AJ2" s="99" t="s">
        <v>624</v>
      </c>
      <c r="AK2" s="99" t="s">
        <v>625</v>
      </c>
      <c r="AL2" s="99" t="s">
        <v>626</v>
      </c>
      <c r="AM2" s="99" t="s">
        <v>627</v>
      </c>
      <c r="AN2" s="99" t="s">
        <v>628</v>
      </c>
      <c r="AO2" s="99" t="s">
        <v>629</v>
      </c>
      <c r="AP2" s="100" t="s">
        <v>630</v>
      </c>
      <c r="AQ2" s="100" t="s">
        <v>631</v>
      </c>
      <c r="AR2" s="100" t="s">
        <v>632</v>
      </c>
      <c r="AS2" s="100" t="s">
        <v>633</v>
      </c>
      <c r="AT2" s="100" t="s">
        <v>634</v>
      </c>
      <c r="AU2" s="100" t="s">
        <v>635</v>
      </c>
    </row>
    <row r="3" spans="1:47" ht="139.5" x14ac:dyDescent="0.3">
      <c r="A3" s="102" t="s">
        <v>540</v>
      </c>
      <c r="B3" s="102" t="s">
        <v>233</v>
      </c>
      <c r="C3" s="102"/>
      <c r="D3" s="102"/>
      <c r="E3" s="102"/>
      <c r="F3" s="102" t="s">
        <v>179</v>
      </c>
      <c r="G3" s="102"/>
      <c r="H3" s="102"/>
      <c r="I3" s="103"/>
      <c r="J3" s="102"/>
      <c r="K3" s="102" t="s">
        <v>636</v>
      </c>
      <c r="L3" s="102"/>
      <c r="M3" s="104" t="s">
        <v>637</v>
      </c>
      <c r="N3" s="104" t="s">
        <v>637</v>
      </c>
      <c r="O3" s="102" t="s">
        <v>638</v>
      </c>
      <c r="P3" s="105"/>
      <c r="Q3" s="102"/>
      <c r="R3" s="102"/>
      <c r="S3" s="102"/>
      <c r="T3" s="102"/>
      <c r="U3" s="106"/>
      <c r="V3" s="102"/>
      <c r="W3" s="107" t="s">
        <v>639</v>
      </c>
      <c r="X3" s="106"/>
      <c r="Y3" s="108" t="s">
        <v>234</v>
      </c>
      <c r="Z3" s="108"/>
      <c r="AA3" s="108"/>
      <c r="AB3" s="102" t="s">
        <v>640</v>
      </c>
      <c r="AC3" s="102"/>
      <c r="AD3" s="102" t="s">
        <v>641</v>
      </c>
      <c r="AE3" s="102" t="s">
        <v>642</v>
      </c>
      <c r="AF3" s="102" t="s">
        <v>176</v>
      </c>
      <c r="AG3" s="109"/>
      <c r="AH3" s="20" t="s">
        <v>643</v>
      </c>
      <c r="AI3" s="110" t="s">
        <v>644</v>
      </c>
      <c r="AJ3" s="110" t="s">
        <v>645</v>
      </c>
      <c r="AK3" s="110"/>
      <c r="AL3" s="110" t="s">
        <v>646</v>
      </c>
      <c r="AM3" s="35" t="s">
        <v>647</v>
      </c>
      <c r="AN3" s="35" t="s">
        <v>648</v>
      </c>
      <c r="AO3" s="35" t="s">
        <v>649</v>
      </c>
      <c r="AP3" s="111" t="s">
        <v>650</v>
      </c>
      <c r="AQ3" s="111" t="s">
        <v>651</v>
      </c>
      <c r="AR3" s="111" t="s">
        <v>652</v>
      </c>
      <c r="AS3" s="112" t="s">
        <v>653</v>
      </c>
      <c r="AT3" s="113" t="s">
        <v>654</v>
      </c>
      <c r="AU3" s="113" t="s">
        <v>655</v>
      </c>
    </row>
    <row r="4" spans="1:47" ht="93" x14ac:dyDescent="0.3">
      <c r="A4" s="102" t="s">
        <v>541</v>
      </c>
      <c r="B4" s="102" t="s">
        <v>233</v>
      </c>
      <c r="C4" s="102"/>
      <c r="D4" s="102"/>
      <c r="E4" s="102"/>
      <c r="F4" s="102" t="s">
        <v>656</v>
      </c>
      <c r="G4" s="102"/>
      <c r="H4" s="102"/>
      <c r="I4" s="103"/>
      <c r="J4" s="102"/>
      <c r="K4" s="102" t="s">
        <v>657</v>
      </c>
      <c r="L4" s="102"/>
      <c r="M4" s="102"/>
      <c r="N4" s="102"/>
      <c r="O4" s="102" t="s">
        <v>658</v>
      </c>
      <c r="P4" s="105"/>
      <c r="Q4" s="102"/>
      <c r="R4" s="102"/>
      <c r="S4" s="102"/>
      <c r="T4" s="106"/>
      <c r="U4" s="106"/>
      <c r="V4" s="102"/>
      <c r="W4" s="107" t="s">
        <v>659</v>
      </c>
      <c r="X4" s="106"/>
      <c r="Y4" s="108" t="s">
        <v>234</v>
      </c>
      <c r="Z4" s="108"/>
      <c r="AA4" s="108"/>
      <c r="AB4" s="102" t="s">
        <v>235</v>
      </c>
      <c r="AC4" s="102"/>
      <c r="AD4" s="102" t="s">
        <v>660</v>
      </c>
      <c r="AE4" s="102" t="s">
        <v>642</v>
      </c>
      <c r="AF4" s="102" t="s">
        <v>661</v>
      </c>
      <c r="AG4" s="109"/>
      <c r="AH4" s="20" t="s">
        <v>643</v>
      </c>
      <c r="AI4" s="110" t="s">
        <v>644</v>
      </c>
      <c r="AJ4" s="110" t="s">
        <v>662</v>
      </c>
      <c r="AK4" s="110"/>
      <c r="AL4" s="110" t="s">
        <v>663</v>
      </c>
      <c r="AM4" s="35" t="s">
        <v>647</v>
      </c>
      <c r="AN4" s="35" t="s">
        <v>647</v>
      </c>
      <c r="AO4" s="35" t="s">
        <v>664</v>
      </c>
      <c r="AP4" s="111" t="s">
        <v>665</v>
      </c>
      <c r="AQ4" s="111" t="s">
        <v>666</v>
      </c>
      <c r="AR4" s="111" t="s">
        <v>667</v>
      </c>
      <c r="AS4" s="112" t="s">
        <v>653</v>
      </c>
      <c r="AT4" s="113" t="s">
        <v>654</v>
      </c>
      <c r="AU4" s="113" t="s">
        <v>655</v>
      </c>
    </row>
    <row r="5" spans="1:47" ht="139.5" x14ac:dyDescent="0.3">
      <c r="A5" s="102" t="s">
        <v>542</v>
      </c>
      <c r="B5" s="102" t="s">
        <v>233</v>
      </c>
      <c r="C5" s="102"/>
      <c r="D5" s="102"/>
      <c r="E5" s="102"/>
      <c r="F5" s="102" t="s">
        <v>668</v>
      </c>
      <c r="G5" s="102"/>
      <c r="H5" s="102"/>
      <c r="I5" s="103"/>
      <c r="J5" s="102"/>
      <c r="K5" s="102" t="s">
        <v>669</v>
      </c>
      <c r="L5" s="102"/>
      <c r="M5" s="102"/>
      <c r="N5" s="102"/>
      <c r="O5" s="102" t="s">
        <v>670</v>
      </c>
      <c r="P5" s="105"/>
      <c r="Q5" s="102"/>
      <c r="R5" s="102"/>
      <c r="S5" s="102"/>
      <c r="T5" s="106"/>
      <c r="U5" s="106"/>
      <c r="V5" s="102"/>
      <c r="W5" s="107" t="s">
        <v>179</v>
      </c>
      <c r="X5" s="106"/>
      <c r="Y5" s="108" t="s">
        <v>234</v>
      </c>
      <c r="Z5" s="108"/>
      <c r="AA5" s="108"/>
      <c r="AB5" s="102" t="s">
        <v>235</v>
      </c>
      <c r="AC5" s="102"/>
      <c r="AD5" s="102" t="s">
        <v>641</v>
      </c>
      <c r="AE5" s="102" t="s">
        <v>642</v>
      </c>
      <c r="AF5" s="102" t="s">
        <v>180</v>
      </c>
      <c r="AG5" s="109"/>
      <c r="AH5" s="114" t="s">
        <v>671</v>
      </c>
      <c r="AI5" s="110" t="s">
        <v>644</v>
      </c>
      <c r="AJ5" s="110" t="s">
        <v>672</v>
      </c>
      <c r="AK5" s="110"/>
      <c r="AL5" s="110" t="s">
        <v>663</v>
      </c>
      <c r="AM5" s="35" t="s">
        <v>673</v>
      </c>
      <c r="AN5" s="35" t="s">
        <v>647</v>
      </c>
      <c r="AO5" s="35" t="s">
        <v>674</v>
      </c>
      <c r="AP5" s="111" t="s">
        <v>675</v>
      </c>
      <c r="AQ5" s="111" t="s">
        <v>676</v>
      </c>
      <c r="AR5" s="111" t="s">
        <v>677</v>
      </c>
      <c r="AS5" s="112" t="s">
        <v>654</v>
      </c>
      <c r="AT5" s="113" t="s">
        <v>654</v>
      </c>
      <c r="AU5" s="113" t="s">
        <v>655</v>
      </c>
    </row>
    <row r="6" spans="1:47" ht="294.5" x14ac:dyDescent="0.3">
      <c r="A6" s="102" t="s">
        <v>543</v>
      </c>
      <c r="B6" s="102" t="s">
        <v>233</v>
      </c>
      <c r="C6" s="102"/>
      <c r="D6" s="102"/>
      <c r="E6" s="102"/>
      <c r="F6" s="102" t="s">
        <v>678</v>
      </c>
      <c r="G6" s="102"/>
      <c r="H6" s="102"/>
      <c r="I6" s="103"/>
      <c r="J6" s="102"/>
      <c r="K6" s="102" t="s">
        <v>679</v>
      </c>
      <c r="L6" s="102"/>
      <c r="M6" s="102"/>
      <c r="N6" s="102"/>
      <c r="O6" s="102" t="s">
        <v>177</v>
      </c>
      <c r="P6" s="105"/>
      <c r="Q6" s="102"/>
      <c r="R6" s="102"/>
      <c r="S6" s="102"/>
      <c r="T6" s="106"/>
      <c r="U6" s="106"/>
      <c r="V6" s="102"/>
      <c r="W6" s="107" t="s">
        <v>680</v>
      </c>
      <c r="X6" s="106"/>
      <c r="Y6" s="108" t="s">
        <v>234</v>
      </c>
      <c r="Z6" s="108"/>
      <c r="AA6" s="108"/>
      <c r="AB6" s="102" t="s">
        <v>681</v>
      </c>
      <c r="AC6" s="102"/>
      <c r="AD6" s="102" t="s">
        <v>682</v>
      </c>
      <c r="AE6" s="102" t="s">
        <v>683</v>
      </c>
      <c r="AF6" s="102" t="s">
        <v>111</v>
      </c>
      <c r="AG6" s="109"/>
      <c r="AH6" s="114" t="s">
        <v>671</v>
      </c>
      <c r="AI6" s="110" t="s">
        <v>684</v>
      </c>
      <c r="AJ6" s="110" t="s">
        <v>685</v>
      </c>
      <c r="AK6" s="110"/>
      <c r="AL6" s="110" t="s">
        <v>686</v>
      </c>
      <c r="AM6" s="35" t="s">
        <v>647</v>
      </c>
      <c r="AN6" s="35" t="s">
        <v>647</v>
      </c>
      <c r="AO6" s="35" t="s">
        <v>687</v>
      </c>
      <c r="AP6" s="111" t="s">
        <v>688</v>
      </c>
      <c r="AQ6" s="111" t="s">
        <v>676</v>
      </c>
      <c r="AR6" s="111" t="s">
        <v>689</v>
      </c>
      <c r="AS6" s="112" t="s">
        <v>690</v>
      </c>
      <c r="AT6" s="113" t="s">
        <v>654</v>
      </c>
      <c r="AU6" s="113" t="s">
        <v>654</v>
      </c>
    </row>
    <row r="7" spans="1:47" ht="108.5" x14ac:dyDescent="0.3">
      <c r="A7" s="102" t="s">
        <v>544</v>
      </c>
      <c r="B7" s="102" t="s">
        <v>233</v>
      </c>
      <c r="C7" s="102"/>
      <c r="D7" s="102"/>
      <c r="E7" s="102"/>
      <c r="F7" s="102" t="s">
        <v>238</v>
      </c>
      <c r="G7" s="102"/>
      <c r="H7" s="102"/>
      <c r="I7" s="103"/>
      <c r="J7" s="102"/>
      <c r="K7" s="102" t="s">
        <v>691</v>
      </c>
      <c r="L7" s="102"/>
      <c r="M7" s="102"/>
      <c r="N7" s="102"/>
      <c r="O7" s="102" t="s">
        <v>692</v>
      </c>
      <c r="P7" s="105"/>
      <c r="Q7" s="102"/>
      <c r="R7" s="102"/>
      <c r="S7" s="102"/>
      <c r="T7" s="106"/>
      <c r="U7" s="106"/>
      <c r="V7" s="102"/>
      <c r="W7" s="107" t="s">
        <v>693</v>
      </c>
      <c r="X7" s="106"/>
      <c r="Y7" s="108" t="s">
        <v>234</v>
      </c>
      <c r="Z7" s="108"/>
      <c r="AA7" s="108"/>
      <c r="AB7" s="102" t="s">
        <v>239</v>
      </c>
      <c r="AC7" s="102"/>
      <c r="AD7" s="102" t="s">
        <v>694</v>
      </c>
      <c r="AE7" s="102" t="s">
        <v>683</v>
      </c>
      <c r="AF7" s="102" t="s">
        <v>695</v>
      </c>
      <c r="AG7" s="109"/>
      <c r="AH7" s="114" t="s">
        <v>671</v>
      </c>
      <c r="AI7" s="110" t="s">
        <v>696</v>
      </c>
      <c r="AJ7" s="110" t="s">
        <v>697</v>
      </c>
      <c r="AK7" s="110"/>
      <c r="AL7" s="110" t="s">
        <v>698</v>
      </c>
      <c r="AM7" s="35" t="s">
        <v>648</v>
      </c>
      <c r="AN7" s="35" t="s">
        <v>699</v>
      </c>
      <c r="AO7" s="35" t="s">
        <v>699</v>
      </c>
      <c r="AP7" s="111" t="s">
        <v>700</v>
      </c>
      <c r="AQ7" s="111" t="s">
        <v>676</v>
      </c>
      <c r="AR7" s="111" t="s">
        <v>701</v>
      </c>
      <c r="AS7" s="112" t="s">
        <v>690</v>
      </c>
      <c r="AT7" s="113" t="s">
        <v>654</v>
      </c>
      <c r="AU7" s="113" t="s">
        <v>654</v>
      </c>
    </row>
    <row r="8" spans="1:47" ht="77.5" x14ac:dyDescent="0.3">
      <c r="A8" s="102" t="s">
        <v>545</v>
      </c>
      <c r="B8" s="102" t="s">
        <v>233</v>
      </c>
      <c r="C8" s="102"/>
      <c r="D8" s="102"/>
      <c r="E8" s="102"/>
      <c r="F8" s="102" t="s">
        <v>241</v>
      </c>
      <c r="G8" s="102"/>
      <c r="H8" s="102"/>
      <c r="I8" s="103"/>
      <c r="J8" s="102"/>
      <c r="K8" s="102" t="s">
        <v>702</v>
      </c>
      <c r="L8" s="102"/>
      <c r="M8" s="102"/>
      <c r="N8" s="102"/>
      <c r="O8" s="102" t="s">
        <v>703</v>
      </c>
      <c r="P8" s="105"/>
      <c r="Q8" s="102"/>
      <c r="R8" s="102"/>
      <c r="S8" s="102"/>
      <c r="T8" s="106"/>
      <c r="U8" s="106"/>
      <c r="V8" s="102"/>
      <c r="W8" s="107" t="s">
        <v>704</v>
      </c>
      <c r="X8" s="106"/>
      <c r="Y8" s="108" t="s">
        <v>234</v>
      </c>
      <c r="Z8" s="108"/>
      <c r="AA8" s="108"/>
      <c r="AB8" s="102" t="s">
        <v>235</v>
      </c>
      <c r="AC8" s="102"/>
      <c r="AD8" s="102" t="s">
        <v>705</v>
      </c>
      <c r="AE8" s="102" t="s">
        <v>683</v>
      </c>
      <c r="AF8" s="102" t="s">
        <v>706</v>
      </c>
      <c r="AG8" s="109"/>
      <c r="AH8" s="20" t="s">
        <v>643</v>
      </c>
      <c r="AI8" s="110" t="s">
        <v>707</v>
      </c>
      <c r="AJ8" s="110" t="s">
        <v>708</v>
      </c>
      <c r="AK8" s="110"/>
      <c r="AL8" s="110" t="s">
        <v>709</v>
      </c>
      <c r="AM8" s="35" t="s">
        <v>673</v>
      </c>
      <c r="AN8" s="35" t="s">
        <v>647</v>
      </c>
      <c r="AO8" s="35" t="s">
        <v>710</v>
      </c>
      <c r="AP8" s="111" t="s">
        <v>711</v>
      </c>
      <c r="AQ8" s="111" t="s">
        <v>676</v>
      </c>
      <c r="AR8" s="111" t="s">
        <v>701</v>
      </c>
      <c r="AS8" s="112" t="s">
        <v>690</v>
      </c>
      <c r="AT8" s="113" t="s">
        <v>654</v>
      </c>
      <c r="AU8" s="113" t="s">
        <v>654</v>
      </c>
    </row>
    <row r="9" spans="1:47" ht="77.5" x14ac:dyDescent="0.3">
      <c r="A9" s="102" t="s">
        <v>546</v>
      </c>
      <c r="B9" s="102" t="s">
        <v>233</v>
      </c>
      <c r="C9" s="102"/>
      <c r="D9" s="102"/>
      <c r="E9" s="102"/>
      <c r="F9" s="102" t="s">
        <v>712</v>
      </c>
      <c r="G9" s="102"/>
      <c r="H9" s="102"/>
      <c r="I9" s="103"/>
      <c r="J9" s="102"/>
      <c r="K9" s="102" t="s">
        <v>713</v>
      </c>
      <c r="L9" s="102"/>
      <c r="M9" s="102"/>
      <c r="N9" s="102"/>
      <c r="O9" s="102" t="s">
        <v>714</v>
      </c>
      <c r="P9" s="105"/>
      <c r="Q9" s="102"/>
      <c r="R9" s="102"/>
      <c r="S9" s="102"/>
      <c r="T9" s="106"/>
      <c r="U9" s="106"/>
      <c r="V9" s="102"/>
      <c r="W9" s="107" t="s">
        <v>715</v>
      </c>
      <c r="X9" s="106"/>
      <c r="Y9" s="108" t="s">
        <v>234</v>
      </c>
      <c r="Z9" s="108"/>
      <c r="AA9" s="108"/>
      <c r="AB9" s="102" t="s">
        <v>235</v>
      </c>
      <c r="AC9" s="102"/>
      <c r="AD9" s="102" t="s">
        <v>694</v>
      </c>
      <c r="AE9" s="102" t="s">
        <v>716</v>
      </c>
      <c r="AF9" s="102" t="s">
        <v>717</v>
      </c>
      <c r="AG9" s="109"/>
      <c r="AH9" s="114" t="s">
        <v>671</v>
      </c>
      <c r="AI9" s="110" t="s">
        <v>718</v>
      </c>
      <c r="AJ9" s="110" t="s">
        <v>719</v>
      </c>
      <c r="AK9" s="110"/>
      <c r="AL9" s="110" t="s">
        <v>720</v>
      </c>
      <c r="AM9" s="35" t="s">
        <v>648</v>
      </c>
      <c r="AN9" s="35" t="s">
        <v>648</v>
      </c>
      <c r="AO9" s="35" t="s">
        <v>648</v>
      </c>
      <c r="AP9" s="111" t="s">
        <v>721</v>
      </c>
      <c r="AQ9" s="111" t="s">
        <v>676</v>
      </c>
      <c r="AR9" s="111" t="s">
        <v>722</v>
      </c>
      <c r="AS9" s="112" t="s">
        <v>690</v>
      </c>
      <c r="AT9" s="113" t="s">
        <v>654</v>
      </c>
      <c r="AU9" s="113" t="s">
        <v>654</v>
      </c>
    </row>
    <row r="10" spans="1:47" ht="248" x14ac:dyDescent="0.3">
      <c r="A10" s="102" t="s">
        <v>547</v>
      </c>
      <c r="B10" s="102" t="s">
        <v>233</v>
      </c>
      <c r="C10" s="102"/>
      <c r="D10" s="102"/>
      <c r="E10" s="102"/>
      <c r="F10" s="102" t="s">
        <v>723</v>
      </c>
      <c r="G10" s="102"/>
      <c r="H10" s="102"/>
      <c r="I10" s="103"/>
      <c r="J10" s="102"/>
      <c r="K10" s="102" t="s">
        <v>724</v>
      </c>
      <c r="L10" s="102"/>
      <c r="M10" s="102"/>
      <c r="N10" s="102"/>
      <c r="O10" s="102" t="s">
        <v>725</v>
      </c>
      <c r="P10" s="105"/>
      <c r="Q10" s="102"/>
      <c r="R10" s="102"/>
      <c r="S10" s="102"/>
      <c r="T10" s="106"/>
      <c r="U10" s="106"/>
      <c r="V10" s="102"/>
      <c r="W10" s="107" t="s">
        <v>726</v>
      </c>
      <c r="X10" s="106"/>
      <c r="Y10" s="108" t="s">
        <v>234</v>
      </c>
      <c r="Z10" s="108"/>
      <c r="AA10" s="108"/>
      <c r="AB10" s="102" t="s">
        <v>727</v>
      </c>
      <c r="AC10" s="102"/>
      <c r="AD10" s="102" t="s">
        <v>728</v>
      </c>
      <c r="AE10" s="102" t="s">
        <v>729</v>
      </c>
      <c r="AF10" s="102" t="s">
        <v>730</v>
      </c>
      <c r="AG10" s="109"/>
      <c r="AH10" s="115" t="s">
        <v>731</v>
      </c>
      <c r="AI10" s="110" t="s">
        <v>732</v>
      </c>
      <c r="AJ10" s="110" t="s">
        <v>733</v>
      </c>
      <c r="AK10" s="110"/>
      <c r="AL10" s="110" t="s">
        <v>734</v>
      </c>
      <c r="AM10" s="35" t="s">
        <v>647</v>
      </c>
      <c r="AN10" s="35" t="s">
        <v>699</v>
      </c>
      <c r="AO10" s="35" t="s">
        <v>710</v>
      </c>
      <c r="AP10" s="111" t="s">
        <v>735</v>
      </c>
      <c r="AQ10" s="111" t="s">
        <v>736</v>
      </c>
      <c r="AR10" s="111" t="s">
        <v>737</v>
      </c>
      <c r="AS10" s="112" t="s">
        <v>690</v>
      </c>
      <c r="AT10" s="113" t="s">
        <v>654</v>
      </c>
      <c r="AU10" s="113" t="s">
        <v>654</v>
      </c>
    </row>
    <row r="11" spans="1:47" ht="155" x14ac:dyDescent="0.3">
      <c r="A11" s="102" t="s">
        <v>548</v>
      </c>
      <c r="B11" s="102" t="s">
        <v>233</v>
      </c>
      <c r="C11" s="102"/>
      <c r="D11" s="102"/>
      <c r="E11" s="102"/>
      <c r="F11" s="102" t="s">
        <v>738</v>
      </c>
      <c r="G11" s="102"/>
      <c r="H11" s="102"/>
      <c r="I11" s="103"/>
      <c r="J11" s="102"/>
      <c r="K11" s="102" t="s">
        <v>739</v>
      </c>
      <c r="L11" s="102"/>
      <c r="M11" s="102"/>
      <c r="N11" s="102"/>
      <c r="O11" s="102" t="s">
        <v>740</v>
      </c>
      <c r="P11" s="105"/>
      <c r="Q11" s="102"/>
      <c r="R11" s="102"/>
      <c r="S11" s="102"/>
      <c r="T11" s="106"/>
      <c r="U11" s="106"/>
      <c r="V11" s="102"/>
      <c r="W11" s="107" t="s">
        <v>741</v>
      </c>
      <c r="X11" s="106"/>
      <c r="Y11" s="108" t="s">
        <v>234</v>
      </c>
      <c r="Z11" s="108"/>
      <c r="AA11" s="108"/>
      <c r="AB11" s="102" t="s">
        <v>235</v>
      </c>
      <c r="AC11" s="102"/>
      <c r="AD11" s="102" t="s">
        <v>742</v>
      </c>
      <c r="AE11" s="102" t="s">
        <v>743</v>
      </c>
      <c r="AF11" s="102" t="s">
        <v>744</v>
      </c>
      <c r="AG11" s="109"/>
      <c r="AH11" s="115" t="s">
        <v>731</v>
      </c>
      <c r="AI11" s="110" t="s">
        <v>745</v>
      </c>
      <c r="AJ11" s="110" t="s">
        <v>746</v>
      </c>
      <c r="AK11" s="110"/>
      <c r="AL11" s="110" t="s">
        <v>747</v>
      </c>
      <c r="AM11" s="35" t="s">
        <v>648</v>
      </c>
      <c r="AN11" s="35" t="s">
        <v>699</v>
      </c>
      <c r="AO11" s="35" t="s">
        <v>699</v>
      </c>
      <c r="AP11" s="111" t="s">
        <v>748</v>
      </c>
      <c r="AQ11" s="111" t="s">
        <v>749</v>
      </c>
      <c r="AR11" s="111" t="s">
        <v>737</v>
      </c>
      <c r="AS11" s="112" t="s">
        <v>653</v>
      </c>
      <c r="AT11" s="113" t="s">
        <v>654</v>
      </c>
      <c r="AU11" s="113" t="s">
        <v>655</v>
      </c>
    </row>
    <row r="12" spans="1:47" ht="155" x14ac:dyDescent="0.3">
      <c r="A12" s="102" t="s">
        <v>549</v>
      </c>
      <c r="B12" s="102" t="s">
        <v>233</v>
      </c>
      <c r="C12" s="102"/>
      <c r="D12" s="102"/>
      <c r="E12" s="102"/>
      <c r="F12" s="102" t="s">
        <v>246</v>
      </c>
      <c r="G12" s="102"/>
      <c r="H12" s="102"/>
      <c r="I12" s="103"/>
      <c r="J12" s="102"/>
      <c r="K12" s="102" t="s">
        <v>750</v>
      </c>
      <c r="L12" s="102"/>
      <c r="M12" s="102"/>
      <c r="N12" s="102"/>
      <c r="O12" s="102" t="s">
        <v>751</v>
      </c>
      <c r="P12" s="105"/>
      <c r="Q12" s="102"/>
      <c r="R12" s="102"/>
      <c r="S12" s="102"/>
      <c r="T12" s="106"/>
      <c r="U12" s="106"/>
      <c r="V12" s="102"/>
      <c r="W12" s="107" t="s">
        <v>247</v>
      </c>
      <c r="X12" s="106"/>
      <c r="Y12" s="108" t="s">
        <v>234</v>
      </c>
      <c r="Z12" s="108"/>
      <c r="AA12" s="108"/>
      <c r="AB12" s="102" t="s">
        <v>752</v>
      </c>
      <c r="AC12" s="102"/>
      <c r="AD12" s="102" t="s">
        <v>753</v>
      </c>
      <c r="AE12" s="102" t="s">
        <v>743</v>
      </c>
      <c r="AF12" s="102" t="s">
        <v>753</v>
      </c>
      <c r="AG12" s="109"/>
      <c r="AH12" s="114" t="s">
        <v>671</v>
      </c>
      <c r="AI12" s="110" t="s">
        <v>754</v>
      </c>
      <c r="AJ12" s="110" t="s">
        <v>755</v>
      </c>
      <c r="AK12" s="110"/>
      <c r="AL12" s="110" t="s">
        <v>756</v>
      </c>
      <c r="AM12" s="35" t="s">
        <v>648</v>
      </c>
      <c r="AN12" s="35" t="s">
        <v>699</v>
      </c>
      <c r="AO12" s="35" t="s">
        <v>699</v>
      </c>
      <c r="AP12" s="111" t="s">
        <v>748</v>
      </c>
      <c r="AQ12" s="111" t="s">
        <v>757</v>
      </c>
      <c r="AR12" s="111" t="s">
        <v>758</v>
      </c>
      <c r="AS12" s="112" t="s">
        <v>653</v>
      </c>
      <c r="AT12" s="113" t="s">
        <v>654</v>
      </c>
      <c r="AU12" s="113" t="s">
        <v>655</v>
      </c>
    </row>
    <row r="13" spans="1:47" ht="186" x14ac:dyDescent="0.3">
      <c r="A13" s="102" t="s">
        <v>550</v>
      </c>
      <c r="B13" s="102" t="s">
        <v>233</v>
      </c>
      <c r="C13" s="102"/>
      <c r="D13" s="102"/>
      <c r="E13" s="102"/>
      <c r="F13" s="102" t="s">
        <v>759</v>
      </c>
      <c r="G13" s="102"/>
      <c r="H13" s="102"/>
      <c r="I13" s="103"/>
      <c r="J13" s="102"/>
      <c r="K13" s="102" t="s">
        <v>760</v>
      </c>
      <c r="L13" s="102"/>
      <c r="M13" s="102"/>
      <c r="N13" s="102"/>
      <c r="O13" s="102" t="s">
        <v>761</v>
      </c>
      <c r="P13" s="105"/>
      <c r="Q13" s="102"/>
      <c r="R13" s="102"/>
      <c r="S13" s="102"/>
      <c r="T13" s="106"/>
      <c r="U13" s="106"/>
      <c r="V13" s="102"/>
      <c r="W13" s="107" t="s">
        <v>715</v>
      </c>
      <c r="X13" s="106"/>
      <c r="Y13" s="108" t="s">
        <v>234</v>
      </c>
      <c r="Z13" s="108"/>
      <c r="AA13" s="108"/>
      <c r="AB13" s="102" t="s">
        <v>762</v>
      </c>
      <c r="AC13" s="102"/>
      <c r="AD13" s="102" t="s">
        <v>249</v>
      </c>
      <c r="AE13" s="102" t="s">
        <v>743</v>
      </c>
      <c r="AF13" s="102" t="s">
        <v>153</v>
      </c>
      <c r="AG13" s="109"/>
      <c r="AH13" s="115" t="s">
        <v>731</v>
      </c>
      <c r="AI13" s="110" t="s">
        <v>763</v>
      </c>
      <c r="AJ13" s="110" t="s">
        <v>764</v>
      </c>
      <c r="AK13" s="110"/>
      <c r="AL13" s="110" t="s">
        <v>765</v>
      </c>
      <c r="AM13" s="35" t="s">
        <v>766</v>
      </c>
      <c r="AN13" s="35" t="s">
        <v>647</v>
      </c>
      <c r="AO13" s="35" t="s">
        <v>767</v>
      </c>
      <c r="AP13" s="111" t="s">
        <v>768</v>
      </c>
      <c r="AQ13" s="111" t="s">
        <v>769</v>
      </c>
      <c r="AR13" s="111" t="s">
        <v>770</v>
      </c>
      <c r="AS13" s="112" t="s">
        <v>654</v>
      </c>
      <c r="AT13" s="113" t="s">
        <v>654</v>
      </c>
      <c r="AU13" s="113" t="s">
        <v>654</v>
      </c>
    </row>
    <row r="14" spans="1:47" ht="310" x14ac:dyDescent="0.3">
      <c r="A14" s="102" t="s">
        <v>551</v>
      </c>
      <c r="B14" s="102" t="s">
        <v>771</v>
      </c>
      <c r="C14" s="102"/>
      <c r="D14" s="102"/>
      <c r="E14" s="102"/>
      <c r="F14" s="102" t="s">
        <v>772</v>
      </c>
      <c r="G14" s="102"/>
      <c r="H14" s="102"/>
      <c r="I14" s="103"/>
      <c r="J14" s="102"/>
      <c r="K14" s="102" t="s">
        <v>773</v>
      </c>
      <c r="L14" s="102"/>
      <c r="M14" s="102"/>
      <c r="N14" s="102"/>
      <c r="O14" s="102" t="s">
        <v>774</v>
      </c>
      <c r="P14" s="105"/>
      <c r="Q14" s="102"/>
      <c r="R14" s="102"/>
      <c r="S14" s="102"/>
      <c r="T14" s="106"/>
      <c r="U14" s="106"/>
      <c r="V14" s="102"/>
      <c r="W14" s="107" t="s">
        <v>775</v>
      </c>
      <c r="X14" s="106"/>
      <c r="Y14" s="108" t="s">
        <v>776</v>
      </c>
      <c r="Z14" s="108"/>
      <c r="AA14" s="108"/>
      <c r="AB14" s="102" t="s">
        <v>777</v>
      </c>
      <c r="AC14" s="102"/>
      <c r="AD14" s="102" t="s">
        <v>778</v>
      </c>
      <c r="AE14" s="102" t="s">
        <v>252</v>
      </c>
      <c r="AF14" s="102" t="s">
        <v>779</v>
      </c>
      <c r="AG14" s="109"/>
      <c r="AH14" s="114" t="s">
        <v>671</v>
      </c>
      <c r="AI14" s="110" t="s">
        <v>780</v>
      </c>
      <c r="AJ14" s="110" t="s">
        <v>781</v>
      </c>
      <c r="AK14" s="110"/>
      <c r="AL14" s="110" t="s">
        <v>782</v>
      </c>
      <c r="AM14" s="35" t="s">
        <v>766</v>
      </c>
      <c r="AN14" s="35" t="s">
        <v>647</v>
      </c>
      <c r="AO14" s="35" t="s">
        <v>783</v>
      </c>
      <c r="AP14" s="111" t="s">
        <v>784</v>
      </c>
      <c r="AQ14" s="111" t="s">
        <v>769</v>
      </c>
      <c r="AR14" s="111" t="s">
        <v>785</v>
      </c>
      <c r="AS14" s="112" t="s">
        <v>653</v>
      </c>
      <c r="AT14" s="113" t="s">
        <v>654</v>
      </c>
      <c r="AU14" s="113" t="s">
        <v>786</v>
      </c>
    </row>
    <row r="15" spans="1:47" ht="356.5" x14ac:dyDescent="0.3">
      <c r="A15" s="102" t="s">
        <v>552</v>
      </c>
      <c r="B15" s="102" t="s">
        <v>787</v>
      </c>
      <c r="C15" s="102"/>
      <c r="D15" s="102"/>
      <c r="E15" s="102"/>
      <c r="F15" s="102" t="s">
        <v>772</v>
      </c>
      <c r="G15" s="102"/>
      <c r="H15" s="102"/>
      <c r="I15" s="103"/>
      <c r="J15" s="102"/>
      <c r="K15" s="102" t="s">
        <v>773</v>
      </c>
      <c r="L15" s="102"/>
      <c r="M15" s="102"/>
      <c r="N15" s="102"/>
      <c r="O15" s="102" t="s">
        <v>774</v>
      </c>
      <c r="P15" s="105"/>
      <c r="Q15" s="102"/>
      <c r="R15" s="102"/>
      <c r="S15" s="102"/>
      <c r="T15" s="106"/>
      <c r="U15" s="106"/>
      <c r="V15" s="102"/>
      <c r="W15" s="116" t="s">
        <v>788</v>
      </c>
      <c r="X15" s="106"/>
      <c r="Y15" s="108" t="s">
        <v>776</v>
      </c>
      <c r="Z15" s="108"/>
      <c r="AA15" s="108"/>
      <c r="AB15" s="102" t="s">
        <v>777</v>
      </c>
      <c r="AC15" s="102"/>
      <c r="AD15" s="102" t="s">
        <v>778</v>
      </c>
      <c r="AE15" s="102" t="s">
        <v>252</v>
      </c>
      <c r="AF15" s="102" t="s">
        <v>779</v>
      </c>
      <c r="AG15" s="109"/>
      <c r="AH15" s="115" t="s">
        <v>731</v>
      </c>
      <c r="AI15" s="110" t="s">
        <v>780</v>
      </c>
      <c r="AJ15" s="110" t="s">
        <v>789</v>
      </c>
      <c r="AK15" s="110"/>
      <c r="AL15" s="110" t="s">
        <v>782</v>
      </c>
      <c r="AM15" s="35" t="s">
        <v>766</v>
      </c>
      <c r="AN15" s="35" t="s">
        <v>647</v>
      </c>
      <c r="AO15" s="35" t="s">
        <v>783</v>
      </c>
      <c r="AP15" s="111" t="s">
        <v>790</v>
      </c>
      <c r="AQ15" s="111" t="s">
        <v>791</v>
      </c>
      <c r="AR15" s="111" t="s">
        <v>792</v>
      </c>
      <c r="AS15" s="112" t="s">
        <v>653</v>
      </c>
      <c r="AT15" s="113" t="s">
        <v>654</v>
      </c>
      <c r="AU15" s="113" t="s">
        <v>786</v>
      </c>
    </row>
    <row r="16" spans="1:47" ht="248" x14ac:dyDescent="0.3">
      <c r="A16" s="102" t="s">
        <v>553</v>
      </c>
      <c r="B16" s="102" t="s">
        <v>771</v>
      </c>
      <c r="C16" s="102"/>
      <c r="D16" s="102"/>
      <c r="E16" s="102"/>
      <c r="F16" s="102" t="s">
        <v>793</v>
      </c>
      <c r="G16" s="102"/>
      <c r="H16" s="102"/>
      <c r="I16" s="103"/>
      <c r="J16" s="102"/>
      <c r="K16" s="102" t="s">
        <v>794</v>
      </c>
      <c r="L16" s="102"/>
      <c r="M16" s="102"/>
      <c r="N16" s="102"/>
      <c r="O16" s="102" t="s">
        <v>795</v>
      </c>
      <c r="P16" s="105"/>
      <c r="Q16" s="102"/>
      <c r="R16" s="102"/>
      <c r="S16" s="102"/>
      <c r="T16" s="106"/>
      <c r="U16" s="106"/>
      <c r="V16" s="102"/>
      <c r="W16" s="107" t="s">
        <v>329</v>
      </c>
      <c r="X16" s="106"/>
      <c r="Y16" s="108" t="s">
        <v>796</v>
      </c>
      <c r="Z16" s="108"/>
      <c r="AA16" s="108"/>
      <c r="AB16" s="102" t="s">
        <v>330</v>
      </c>
      <c r="AC16" s="102"/>
      <c r="AD16" s="102" t="s">
        <v>797</v>
      </c>
      <c r="AE16" s="102" t="s">
        <v>252</v>
      </c>
      <c r="AF16" s="102" t="s">
        <v>798</v>
      </c>
      <c r="AG16" s="109"/>
      <c r="AH16" s="115" t="s">
        <v>731</v>
      </c>
      <c r="AI16" s="110" t="s">
        <v>780</v>
      </c>
      <c r="AJ16" s="110" t="s">
        <v>799</v>
      </c>
      <c r="AK16" s="110"/>
      <c r="AL16" s="110" t="s">
        <v>800</v>
      </c>
      <c r="AM16" s="35" t="s">
        <v>766</v>
      </c>
      <c r="AN16" s="35" t="s">
        <v>647</v>
      </c>
      <c r="AO16" s="35" t="s">
        <v>783</v>
      </c>
      <c r="AP16" s="111" t="s">
        <v>801</v>
      </c>
      <c r="AQ16" s="111" t="s">
        <v>769</v>
      </c>
      <c r="AR16" s="111" t="s">
        <v>758</v>
      </c>
      <c r="AS16" s="112" t="s">
        <v>690</v>
      </c>
      <c r="AT16" s="113" t="s">
        <v>654</v>
      </c>
      <c r="AU16" s="113" t="s">
        <v>654</v>
      </c>
    </row>
    <row r="17" spans="1:47" ht="217" x14ac:dyDescent="0.3">
      <c r="A17" s="102" t="s">
        <v>554</v>
      </c>
      <c r="B17" s="102" t="s">
        <v>771</v>
      </c>
      <c r="C17" s="102"/>
      <c r="D17" s="102"/>
      <c r="E17" s="117"/>
      <c r="F17" s="117" t="s">
        <v>802</v>
      </c>
      <c r="G17" s="117"/>
      <c r="H17" s="117"/>
      <c r="I17" s="103"/>
      <c r="J17" s="117"/>
      <c r="K17" s="102" t="s">
        <v>803</v>
      </c>
      <c r="L17" s="102"/>
      <c r="M17" s="102"/>
      <c r="N17" s="102"/>
      <c r="O17" s="102" t="s">
        <v>804</v>
      </c>
      <c r="P17" s="105"/>
      <c r="Q17" s="102"/>
      <c r="R17" s="102"/>
      <c r="S17" s="102"/>
      <c r="T17" s="106"/>
      <c r="U17" s="106"/>
      <c r="V17" s="102"/>
      <c r="W17" s="116" t="s">
        <v>805</v>
      </c>
      <c r="X17" s="106"/>
      <c r="Y17" s="118" t="s">
        <v>806</v>
      </c>
      <c r="Z17" s="118"/>
      <c r="AA17" s="118"/>
      <c r="AB17" s="117" t="s">
        <v>807</v>
      </c>
      <c r="AC17" s="117"/>
      <c r="AD17" s="102" t="s">
        <v>808</v>
      </c>
      <c r="AE17" s="102" t="s">
        <v>252</v>
      </c>
      <c r="AF17" s="102" t="s">
        <v>809</v>
      </c>
      <c r="AG17" s="109"/>
      <c r="AH17" s="20" t="s">
        <v>643</v>
      </c>
      <c r="AI17" s="110" t="s">
        <v>780</v>
      </c>
      <c r="AJ17" s="110" t="s">
        <v>810</v>
      </c>
      <c r="AK17" s="110"/>
      <c r="AL17" s="110" t="s">
        <v>811</v>
      </c>
      <c r="AM17" s="35" t="s">
        <v>699</v>
      </c>
      <c r="AN17" s="35" t="s">
        <v>647</v>
      </c>
      <c r="AO17" s="35" t="s">
        <v>710</v>
      </c>
      <c r="AP17" s="111" t="s">
        <v>801</v>
      </c>
      <c r="AQ17" s="111" t="s">
        <v>769</v>
      </c>
      <c r="AR17" s="111" t="s">
        <v>701</v>
      </c>
      <c r="AS17" s="112" t="s">
        <v>690</v>
      </c>
      <c r="AT17" s="113" t="s">
        <v>654</v>
      </c>
      <c r="AU17" s="113" t="s">
        <v>654</v>
      </c>
    </row>
    <row r="18" spans="1:47" ht="325.5" x14ac:dyDescent="0.3">
      <c r="A18" s="102" t="s">
        <v>397</v>
      </c>
      <c r="B18" s="102" t="s">
        <v>771</v>
      </c>
      <c r="C18" s="102"/>
      <c r="D18" s="102"/>
      <c r="E18" s="102"/>
      <c r="F18" s="102" t="s">
        <v>812</v>
      </c>
      <c r="G18" s="102"/>
      <c r="H18" s="102"/>
      <c r="I18" s="103"/>
      <c r="J18" s="102"/>
      <c r="K18" s="102" t="s">
        <v>813</v>
      </c>
      <c r="L18" s="102"/>
      <c r="M18" s="102"/>
      <c r="N18" s="102"/>
      <c r="O18" s="102" t="s">
        <v>804</v>
      </c>
      <c r="P18" s="105"/>
      <c r="Q18" s="102"/>
      <c r="R18" s="102"/>
      <c r="S18" s="102"/>
      <c r="T18" s="106"/>
      <c r="U18" s="106"/>
      <c r="V18" s="102"/>
      <c r="W18" s="107" t="s">
        <v>814</v>
      </c>
      <c r="X18" s="106"/>
      <c r="Y18" s="108" t="s">
        <v>815</v>
      </c>
      <c r="Z18" s="108"/>
      <c r="AA18" s="108"/>
      <c r="AB18" s="102" t="s">
        <v>335</v>
      </c>
      <c r="AC18" s="102"/>
      <c r="AD18" s="102" t="s">
        <v>816</v>
      </c>
      <c r="AE18" s="102" t="s">
        <v>817</v>
      </c>
      <c r="AF18" s="102" t="s">
        <v>818</v>
      </c>
      <c r="AG18" s="109"/>
      <c r="AH18" s="20" t="s">
        <v>643</v>
      </c>
      <c r="AI18" s="110" t="s">
        <v>819</v>
      </c>
      <c r="AJ18" s="110" t="s">
        <v>820</v>
      </c>
      <c r="AK18" s="110"/>
      <c r="AL18" s="110" t="s">
        <v>821</v>
      </c>
      <c r="AM18" s="35" t="s">
        <v>699</v>
      </c>
      <c r="AN18" s="35" t="s">
        <v>647</v>
      </c>
      <c r="AO18" s="35" t="s">
        <v>710</v>
      </c>
      <c r="AP18" s="111" t="s">
        <v>822</v>
      </c>
      <c r="AQ18" s="111" t="s">
        <v>769</v>
      </c>
      <c r="AR18" s="111" t="s">
        <v>701</v>
      </c>
      <c r="AS18" s="112" t="s">
        <v>690</v>
      </c>
      <c r="AT18" s="113" t="s">
        <v>654</v>
      </c>
      <c r="AU18" s="113" t="s">
        <v>654</v>
      </c>
    </row>
    <row r="19" spans="1:47" ht="77.5" x14ac:dyDescent="0.3">
      <c r="A19" s="102" t="s">
        <v>555</v>
      </c>
      <c r="B19" s="102" t="s">
        <v>771</v>
      </c>
      <c r="C19" s="102"/>
      <c r="D19" s="102"/>
      <c r="E19" s="117"/>
      <c r="F19" s="117" t="s">
        <v>823</v>
      </c>
      <c r="G19" s="117"/>
      <c r="H19" s="117"/>
      <c r="I19" s="103"/>
      <c r="J19" s="117"/>
      <c r="K19" s="102" t="s">
        <v>824</v>
      </c>
      <c r="L19" s="102"/>
      <c r="M19" s="102"/>
      <c r="N19" s="102"/>
      <c r="O19" s="102" t="s">
        <v>804</v>
      </c>
      <c r="P19" s="105"/>
      <c r="Q19" s="102"/>
      <c r="R19" s="102"/>
      <c r="S19" s="102"/>
      <c r="T19" s="106"/>
      <c r="U19" s="106"/>
      <c r="V19" s="102"/>
      <c r="W19" s="107" t="s">
        <v>823</v>
      </c>
      <c r="X19" s="106"/>
      <c r="Y19" s="118" t="s">
        <v>825</v>
      </c>
      <c r="Z19" s="118"/>
      <c r="AA19" s="118"/>
      <c r="AB19" s="117" t="s">
        <v>335</v>
      </c>
      <c r="AC19" s="117"/>
      <c r="AD19" s="102" t="s">
        <v>808</v>
      </c>
      <c r="AE19" s="102" t="s">
        <v>252</v>
      </c>
      <c r="AF19" s="117" t="s">
        <v>826</v>
      </c>
      <c r="AG19" s="109"/>
      <c r="AH19" s="114" t="s">
        <v>671</v>
      </c>
      <c r="AI19" s="110" t="s">
        <v>827</v>
      </c>
      <c r="AJ19" s="110" t="s">
        <v>827</v>
      </c>
      <c r="AK19" s="110"/>
      <c r="AL19" s="110" t="s">
        <v>720</v>
      </c>
      <c r="AM19" s="35" t="s">
        <v>648</v>
      </c>
      <c r="AN19" s="35" t="s">
        <v>648</v>
      </c>
      <c r="AO19" s="35" t="s">
        <v>648</v>
      </c>
      <c r="AP19" s="111" t="s">
        <v>828</v>
      </c>
      <c r="AQ19" s="111" t="s">
        <v>769</v>
      </c>
      <c r="AR19" s="111" t="s">
        <v>829</v>
      </c>
      <c r="AS19" s="112" t="s">
        <v>690</v>
      </c>
      <c r="AT19" s="113" t="s">
        <v>654</v>
      </c>
      <c r="AU19" s="113" t="s">
        <v>654</v>
      </c>
    </row>
    <row r="20" spans="1:47" ht="186" x14ac:dyDescent="0.3">
      <c r="A20" s="102" t="s">
        <v>556</v>
      </c>
      <c r="B20" s="102" t="s">
        <v>771</v>
      </c>
      <c r="C20" s="102"/>
      <c r="D20" s="102"/>
      <c r="E20" s="102"/>
      <c r="F20" s="102" t="s">
        <v>830</v>
      </c>
      <c r="G20" s="102"/>
      <c r="H20" s="102"/>
      <c r="I20" s="103"/>
      <c r="J20" s="102"/>
      <c r="K20" s="102" t="s">
        <v>831</v>
      </c>
      <c r="L20" s="102"/>
      <c r="M20" s="102"/>
      <c r="N20" s="102"/>
      <c r="O20" s="102" t="s">
        <v>804</v>
      </c>
      <c r="P20" s="105"/>
      <c r="Q20" s="102"/>
      <c r="R20" s="102"/>
      <c r="S20" s="102"/>
      <c r="T20" s="106"/>
      <c r="U20" s="106"/>
      <c r="V20" s="102"/>
      <c r="W20" s="107" t="s">
        <v>832</v>
      </c>
      <c r="X20" s="106"/>
      <c r="Y20" s="108" t="s">
        <v>833</v>
      </c>
      <c r="Z20" s="108"/>
      <c r="AA20" s="108"/>
      <c r="AB20" s="102" t="s">
        <v>834</v>
      </c>
      <c r="AC20" s="102"/>
      <c r="AD20" s="102" t="s">
        <v>816</v>
      </c>
      <c r="AE20" s="102" t="s">
        <v>252</v>
      </c>
      <c r="AF20" s="102" t="s">
        <v>835</v>
      </c>
      <c r="AG20" s="109"/>
      <c r="AH20" s="20" t="s">
        <v>643</v>
      </c>
      <c r="AI20" s="110" t="s">
        <v>836</v>
      </c>
      <c r="AJ20" s="110" t="s">
        <v>837</v>
      </c>
      <c r="AK20" s="110"/>
      <c r="AL20" s="110" t="s">
        <v>838</v>
      </c>
      <c r="AM20" s="35" t="s">
        <v>699</v>
      </c>
      <c r="AN20" s="35" t="s">
        <v>647</v>
      </c>
      <c r="AO20" s="35" t="s">
        <v>783</v>
      </c>
      <c r="AP20" s="111" t="s">
        <v>822</v>
      </c>
      <c r="AQ20" s="111" t="s">
        <v>769</v>
      </c>
      <c r="AR20" s="111" t="s">
        <v>839</v>
      </c>
      <c r="AS20" s="112" t="s">
        <v>690</v>
      </c>
      <c r="AT20" s="113" t="s">
        <v>654</v>
      </c>
      <c r="AU20" s="113" t="s">
        <v>654</v>
      </c>
    </row>
    <row r="21" spans="1:47" ht="310" x14ac:dyDescent="0.3">
      <c r="A21" s="102" t="s">
        <v>557</v>
      </c>
      <c r="B21" s="102" t="s">
        <v>771</v>
      </c>
      <c r="C21" s="102"/>
      <c r="D21" s="102"/>
      <c r="E21" s="102"/>
      <c r="F21" s="102" t="s">
        <v>830</v>
      </c>
      <c r="G21" s="102"/>
      <c r="H21" s="102"/>
      <c r="I21" s="103"/>
      <c r="J21" s="102"/>
      <c r="K21" s="102" t="s">
        <v>840</v>
      </c>
      <c r="L21" s="102"/>
      <c r="M21" s="102"/>
      <c r="N21" s="102"/>
      <c r="O21" s="102" t="s">
        <v>804</v>
      </c>
      <c r="P21" s="105"/>
      <c r="Q21" s="102"/>
      <c r="R21" s="102"/>
      <c r="S21" s="102"/>
      <c r="T21" s="106"/>
      <c r="U21" s="106"/>
      <c r="V21" s="102"/>
      <c r="W21" s="107" t="s">
        <v>832</v>
      </c>
      <c r="X21" s="106"/>
      <c r="Y21" s="108" t="s">
        <v>830</v>
      </c>
      <c r="Z21" s="108"/>
      <c r="AA21" s="108"/>
      <c r="AB21" s="102" t="s">
        <v>841</v>
      </c>
      <c r="AC21" s="102"/>
      <c r="AD21" s="102" t="s">
        <v>842</v>
      </c>
      <c r="AE21" s="102" t="s">
        <v>252</v>
      </c>
      <c r="AF21" s="102" t="s">
        <v>835</v>
      </c>
      <c r="AG21" s="109"/>
      <c r="AH21" s="115" t="s">
        <v>731</v>
      </c>
      <c r="AI21" s="110" t="s">
        <v>819</v>
      </c>
      <c r="AJ21" s="110" t="s">
        <v>820</v>
      </c>
      <c r="AK21" s="110"/>
      <c r="AL21" s="110" t="s">
        <v>843</v>
      </c>
      <c r="AM21" s="35" t="s">
        <v>699</v>
      </c>
      <c r="AN21" s="35" t="s">
        <v>647</v>
      </c>
      <c r="AO21" s="35" t="s">
        <v>710</v>
      </c>
      <c r="AP21" s="111" t="s">
        <v>822</v>
      </c>
      <c r="AQ21" s="111" t="s">
        <v>769</v>
      </c>
      <c r="AR21" s="111" t="s">
        <v>844</v>
      </c>
      <c r="AS21" s="112" t="s">
        <v>690</v>
      </c>
      <c r="AT21" s="113" t="s">
        <v>654</v>
      </c>
      <c r="AU21" s="113" t="s">
        <v>654</v>
      </c>
    </row>
    <row r="22" spans="1:47" ht="186" x14ac:dyDescent="0.3">
      <c r="A22" s="102" t="s">
        <v>558</v>
      </c>
      <c r="B22" s="102" t="s">
        <v>771</v>
      </c>
      <c r="C22" s="102"/>
      <c r="D22" s="102"/>
      <c r="E22" s="117"/>
      <c r="F22" s="117" t="s">
        <v>845</v>
      </c>
      <c r="G22" s="117"/>
      <c r="H22" s="117"/>
      <c r="I22" s="103"/>
      <c r="J22" s="117"/>
      <c r="K22" s="102" t="s">
        <v>846</v>
      </c>
      <c r="L22" s="102"/>
      <c r="M22" s="102"/>
      <c r="N22" s="102"/>
      <c r="O22" s="102" t="s">
        <v>804</v>
      </c>
      <c r="P22" s="105"/>
      <c r="Q22" s="102"/>
      <c r="R22" s="102"/>
      <c r="S22" s="102"/>
      <c r="T22" s="106"/>
      <c r="U22" s="106"/>
      <c r="V22" s="102"/>
      <c r="W22" s="107" t="s">
        <v>847</v>
      </c>
      <c r="X22" s="106"/>
      <c r="Y22" s="108" t="s">
        <v>848</v>
      </c>
      <c r="Z22" s="108"/>
      <c r="AA22" s="108"/>
      <c r="AB22" s="117" t="s">
        <v>849</v>
      </c>
      <c r="AC22" s="117"/>
      <c r="AD22" s="102" t="s">
        <v>808</v>
      </c>
      <c r="AE22" s="102" t="s">
        <v>252</v>
      </c>
      <c r="AF22" s="117" t="s">
        <v>850</v>
      </c>
      <c r="AG22" s="109"/>
      <c r="AH22" s="114" t="s">
        <v>671</v>
      </c>
      <c r="AI22" s="110" t="s">
        <v>851</v>
      </c>
      <c r="AJ22" s="110" t="s">
        <v>852</v>
      </c>
      <c r="AK22" s="110"/>
      <c r="AL22" s="110" t="s">
        <v>853</v>
      </c>
      <c r="AM22" s="35" t="s">
        <v>647</v>
      </c>
      <c r="AN22" s="35" t="s">
        <v>647</v>
      </c>
      <c r="AO22" s="35" t="s">
        <v>687</v>
      </c>
      <c r="AP22" s="111" t="s">
        <v>854</v>
      </c>
      <c r="AQ22" s="111" t="s">
        <v>769</v>
      </c>
      <c r="AR22" s="111" t="s">
        <v>855</v>
      </c>
      <c r="AS22" s="112" t="s">
        <v>690</v>
      </c>
      <c r="AT22" s="113" t="s">
        <v>654</v>
      </c>
      <c r="AU22" s="113" t="s">
        <v>654</v>
      </c>
    </row>
    <row r="23" spans="1:47" ht="248" x14ac:dyDescent="0.3">
      <c r="A23" s="102" t="s">
        <v>559</v>
      </c>
      <c r="B23" s="102" t="s">
        <v>856</v>
      </c>
      <c r="C23" s="102"/>
      <c r="D23" s="102"/>
      <c r="E23" s="117"/>
      <c r="F23" s="117" t="s">
        <v>802</v>
      </c>
      <c r="G23" s="117"/>
      <c r="H23" s="117"/>
      <c r="I23" s="103"/>
      <c r="J23" s="117"/>
      <c r="K23" s="102" t="s">
        <v>857</v>
      </c>
      <c r="L23" s="102"/>
      <c r="M23" s="102"/>
      <c r="N23" s="102"/>
      <c r="O23" s="102" t="s">
        <v>804</v>
      </c>
      <c r="P23" s="105"/>
      <c r="Q23" s="102"/>
      <c r="R23" s="102"/>
      <c r="S23" s="102"/>
      <c r="T23" s="106"/>
      <c r="U23" s="106"/>
      <c r="V23" s="102"/>
      <c r="W23" s="107" t="s">
        <v>858</v>
      </c>
      <c r="X23" s="106"/>
      <c r="Y23" s="108" t="s">
        <v>830</v>
      </c>
      <c r="Z23" s="108"/>
      <c r="AA23" s="108"/>
      <c r="AB23" s="102" t="s">
        <v>841</v>
      </c>
      <c r="AC23" s="102"/>
      <c r="AD23" s="102" t="s">
        <v>859</v>
      </c>
      <c r="AE23" s="102" t="s">
        <v>252</v>
      </c>
      <c r="AF23" s="102" t="s">
        <v>835</v>
      </c>
      <c r="AG23" s="109"/>
      <c r="AH23" s="115" t="s">
        <v>731</v>
      </c>
      <c r="AI23" s="110" t="s">
        <v>819</v>
      </c>
      <c r="AJ23" s="110" t="s">
        <v>860</v>
      </c>
      <c r="AK23" s="110"/>
      <c r="AL23" s="110" t="s">
        <v>861</v>
      </c>
      <c r="AM23" s="35" t="s">
        <v>699</v>
      </c>
      <c r="AN23" s="35" t="s">
        <v>647</v>
      </c>
      <c r="AO23" s="35" t="s">
        <v>710</v>
      </c>
      <c r="AP23" s="111" t="s">
        <v>854</v>
      </c>
      <c r="AQ23" s="111" t="s">
        <v>769</v>
      </c>
      <c r="AR23" s="111" t="s">
        <v>758</v>
      </c>
      <c r="AS23" s="112" t="s">
        <v>690</v>
      </c>
      <c r="AT23" s="113" t="s">
        <v>654</v>
      </c>
      <c r="AU23" s="113" t="s">
        <v>654</v>
      </c>
    </row>
    <row r="24" spans="1:47" ht="217" x14ac:dyDescent="0.3">
      <c r="A24" s="102" t="s">
        <v>560</v>
      </c>
      <c r="B24" s="102" t="s">
        <v>283</v>
      </c>
      <c r="C24" s="102"/>
      <c r="D24" s="102"/>
      <c r="E24" s="119"/>
      <c r="F24" s="119" t="s">
        <v>862</v>
      </c>
      <c r="G24" s="119"/>
      <c r="H24" s="119"/>
      <c r="I24" s="103"/>
      <c r="J24" s="119"/>
      <c r="K24" s="102" t="s">
        <v>863</v>
      </c>
      <c r="L24" s="102"/>
      <c r="M24" s="102"/>
      <c r="N24" s="102"/>
      <c r="O24" s="102" t="s">
        <v>864</v>
      </c>
      <c r="P24" s="105"/>
      <c r="Q24" s="102"/>
      <c r="R24" s="102"/>
      <c r="S24" s="102"/>
      <c r="T24" s="106"/>
      <c r="U24" s="106"/>
      <c r="V24" s="102"/>
      <c r="W24" s="107" t="s">
        <v>865</v>
      </c>
      <c r="X24" s="106"/>
      <c r="Y24" s="108" t="s">
        <v>866</v>
      </c>
      <c r="Z24" s="108"/>
      <c r="AA24" s="108"/>
      <c r="AB24" s="102" t="s">
        <v>867</v>
      </c>
      <c r="AC24" s="102"/>
      <c r="AD24" s="102" t="s">
        <v>868</v>
      </c>
      <c r="AE24" s="102" t="s">
        <v>869</v>
      </c>
      <c r="AF24" s="102" t="s">
        <v>870</v>
      </c>
      <c r="AG24" s="109"/>
      <c r="AH24" s="115" t="s">
        <v>731</v>
      </c>
      <c r="AI24" s="110" t="s">
        <v>871</v>
      </c>
      <c r="AJ24" s="110" t="s">
        <v>872</v>
      </c>
      <c r="AK24" s="110"/>
      <c r="AL24" s="110" t="s">
        <v>873</v>
      </c>
      <c r="AM24" s="35" t="s">
        <v>699</v>
      </c>
      <c r="AN24" s="35" t="s">
        <v>647</v>
      </c>
      <c r="AO24" s="35" t="s">
        <v>710</v>
      </c>
      <c r="AP24" s="111" t="s">
        <v>874</v>
      </c>
      <c r="AQ24" s="111" t="s">
        <v>875</v>
      </c>
      <c r="AR24" s="111" t="s">
        <v>876</v>
      </c>
      <c r="AS24" s="112" t="s">
        <v>653</v>
      </c>
      <c r="AT24" s="113" t="s">
        <v>654</v>
      </c>
      <c r="AU24" s="113" t="s">
        <v>655</v>
      </c>
    </row>
    <row r="25" spans="1:47" ht="217" x14ac:dyDescent="0.3">
      <c r="A25" s="102" t="s">
        <v>561</v>
      </c>
      <c r="B25" s="102" t="s">
        <v>283</v>
      </c>
      <c r="C25" s="102"/>
      <c r="D25" s="102"/>
      <c r="E25" s="119"/>
      <c r="F25" s="120" t="s">
        <v>877</v>
      </c>
      <c r="G25" s="119"/>
      <c r="H25" s="119"/>
      <c r="I25" s="103"/>
      <c r="J25" s="119"/>
      <c r="K25" s="102" t="s">
        <v>878</v>
      </c>
      <c r="L25" s="102"/>
      <c r="M25" s="102"/>
      <c r="N25" s="102"/>
      <c r="O25" s="102" t="s">
        <v>879</v>
      </c>
      <c r="P25" s="105"/>
      <c r="Q25" s="102"/>
      <c r="R25" s="102"/>
      <c r="S25" s="102"/>
      <c r="T25" s="106"/>
      <c r="U25" s="106"/>
      <c r="V25" s="102"/>
      <c r="W25" s="107" t="s">
        <v>880</v>
      </c>
      <c r="X25" s="106"/>
      <c r="Y25" s="108" t="s">
        <v>881</v>
      </c>
      <c r="Z25" s="108"/>
      <c r="AA25" s="108"/>
      <c r="AB25" s="102" t="s">
        <v>882</v>
      </c>
      <c r="AC25" s="102"/>
      <c r="AD25" s="102" t="s">
        <v>883</v>
      </c>
      <c r="AE25" s="102" t="s">
        <v>884</v>
      </c>
      <c r="AF25" s="102" t="s">
        <v>885</v>
      </c>
      <c r="AG25" s="109"/>
      <c r="AH25" s="114" t="s">
        <v>671</v>
      </c>
      <c r="AI25" s="110" t="s">
        <v>732</v>
      </c>
      <c r="AJ25" s="110" t="s">
        <v>886</v>
      </c>
      <c r="AK25" s="110"/>
      <c r="AL25" s="110" t="s">
        <v>887</v>
      </c>
      <c r="AM25" s="35" t="s">
        <v>766</v>
      </c>
      <c r="AN25" s="35" t="s">
        <v>647</v>
      </c>
      <c r="AO25" s="35" t="s">
        <v>783</v>
      </c>
      <c r="AP25" s="111" t="s">
        <v>888</v>
      </c>
      <c r="AQ25" s="111" t="s">
        <v>875</v>
      </c>
      <c r="AR25" s="111" t="s">
        <v>889</v>
      </c>
      <c r="AS25" s="112" t="s">
        <v>653</v>
      </c>
      <c r="AT25" s="113" t="s">
        <v>654</v>
      </c>
      <c r="AU25" s="113" t="s">
        <v>655</v>
      </c>
    </row>
    <row r="26" spans="1:47" ht="155" x14ac:dyDescent="0.3">
      <c r="A26" s="102" t="s">
        <v>562</v>
      </c>
      <c r="B26" s="102" t="s">
        <v>283</v>
      </c>
      <c r="C26" s="102"/>
      <c r="D26" s="102"/>
      <c r="E26" s="119"/>
      <c r="F26" s="119" t="s">
        <v>890</v>
      </c>
      <c r="G26" s="119"/>
      <c r="H26" s="119"/>
      <c r="I26" s="103"/>
      <c r="J26" s="119"/>
      <c r="K26" s="102" t="s">
        <v>891</v>
      </c>
      <c r="L26" s="102"/>
      <c r="M26" s="102"/>
      <c r="N26" s="102"/>
      <c r="O26" s="102" t="s">
        <v>892</v>
      </c>
      <c r="P26" s="105"/>
      <c r="Q26" s="102"/>
      <c r="R26" s="102"/>
      <c r="S26" s="102"/>
      <c r="T26" s="106"/>
      <c r="U26" s="106"/>
      <c r="V26" s="102"/>
      <c r="W26" s="107" t="s">
        <v>893</v>
      </c>
      <c r="X26" s="106"/>
      <c r="Y26" s="108" t="s">
        <v>776</v>
      </c>
      <c r="Z26" s="108"/>
      <c r="AA26" s="108"/>
      <c r="AB26" s="102" t="s">
        <v>777</v>
      </c>
      <c r="AC26" s="102"/>
      <c r="AD26" s="102" t="s">
        <v>894</v>
      </c>
      <c r="AE26" s="102" t="s">
        <v>895</v>
      </c>
      <c r="AF26" s="102" t="s">
        <v>896</v>
      </c>
      <c r="AG26" s="109"/>
      <c r="AH26" s="115" t="s">
        <v>731</v>
      </c>
      <c r="AI26" s="110" t="s">
        <v>897</v>
      </c>
      <c r="AJ26" s="110" t="s">
        <v>898</v>
      </c>
      <c r="AK26" s="110"/>
      <c r="AL26" s="110" t="s">
        <v>899</v>
      </c>
      <c r="AM26" s="35" t="s">
        <v>766</v>
      </c>
      <c r="AN26" s="35" t="s">
        <v>647</v>
      </c>
      <c r="AO26" s="35" t="s">
        <v>783</v>
      </c>
      <c r="AP26" s="111" t="s">
        <v>854</v>
      </c>
      <c r="AQ26" s="111" t="s">
        <v>769</v>
      </c>
      <c r="AR26" s="111" t="s">
        <v>900</v>
      </c>
      <c r="AS26" s="112" t="s">
        <v>653</v>
      </c>
      <c r="AT26" s="113" t="s">
        <v>654</v>
      </c>
      <c r="AU26" s="113" t="s">
        <v>655</v>
      </c>
    </row>
    <row r="27" spans="1:47" ht="248" x14ac:dyDescent="0.3">
      <c r="A27" s="102" t="s">
        <v>563</v>
      </c>
      <c r="B27" s="102" t="s">
        <v>283</v>
      </c>
      <c r="C27" s="102"/>
      <c r="D27" s="102"/>
      <c r="E27" s="119"/>
      <c r="F27" s="119" t="s">
        <v>901</v>
      </c>
      <c r="G27" s="119"/>
      <c r="H27" s="119"/>
      <c r="I27" s="103"/>
      <c r="J27" s="119"/>
      <c r="K27" s="102" t="s">
        <v>902</v>
      </c>
      <c r="L27" s="102"/>
      <c r="M27" s="102"/>
      <c r="N27" s="102"/>
      <c r="O27" s="102" t="s">
        <v>903</v>
      </c>
      <c r="P27" s="105"/>
      <c r="Q27" s="102"/>
      <c r="R27" s="102"/>
      <c r="S27" s="102"/>
      <c r="T27" s="106"/>
      <c r="U27" s="106"/>
      <c r="V27" s="102"/>
      <c r="W27" s="107" t="s">
        <v>904</v>
      </c>
      <c r="X27" s="106"/>
      <c r="Y27" s="108" t="s">
        <v>905</v>
      </c>
      <c r="Z27" s="108"/>
      <c r="AA27" s="108"/>
      <c r="AB27" s="102" t="s">
        <v>906</v>
      </c>
      <c r="AC27" s="102"/>
      <c r="AD27" s="117" t="s">
        <v>868</v>
      </c>
      <c r="AE27" s="102" t="s">
        <v>907</v>
      </c>
      <c r="AF27" s="102" t="s">
        <v>908</v>
      </c>
      <c r="AG27" s="109"/>
      <c r="AH27" s="115" t="s">
        <v>731</v>
      </c>
      <c r="AI27" s="110" t="s">
        <v>909</v>
      </c>
      <c r="AJ27" s="110" t="s">
        <v>910</v>
      </c>
      <c r="AK27" s="110"/>
      <c r="AL27" s="110" t="s">
        <v>911</v>
      </c>
      <c r="AM27" s="35" t="s">
        <v>647</v>
      </c>
      <c r="AN27" s="35" t="s">
        <v>647</v>
      </c>
      <c r="AO27" s="35" t="s">
        <v>687</v>
      </c>
      <c r="AP27" s="111" t="s">
        <v>912</v>
      </c>
      <c r="AQ27" s="111" t="s">
        <v>913</v>
      </c>
      <c r="AR27" s="111" t="s">
        <v>914</v>
      </c>
      <c r="AS27" s="112" t="s">
        <v>653</v>
      </c>
      <c r="AT27" s="113" t="s">
        <v>654</v>
      </c>
      <c r="AU27" s="113" t="s">
        <v>655</v>
      </c>
    </row>
    <row r="28" spans="1:47" ht="217" x14ac:dyDescent="0.3">
      <c r="A28" s="102" t="s">
        <v>915</v>
      </c>
      <c r="B28" s="102" t="s">
        <v>134</v>
      </c>
      <c r="C28" s="102"/>
      <c r="D28" s="102"/>
      <c r="E28" s="102"/>
      <c r="F28" s="102" t="s">
        <v>916</v>
      </c>
      <c r="G28" s="102"/>
      <c r="H28" s="102"/>
      <c r="I28" s="103"/>
      <c r="J28" s="102"/>
      <c r="K28" s="102" t="s">
        <v>917</v>
      </c>
      <c r="L28" s="102"/>
      <c r="M28" s="102"/>
      <c r="N28" s="102"/>
      <c r="O28" s="102" t="s">
        <v>918</v>
      </c>
      <c r="P28" s="105"/>
      <c r="Q28" s="102"/>
      <c r="R28" s="102"/>
      <c r="S28" s="102"/>
      <c r="T28" s="106"/>
      <c r="U28" s="106"/>
      <c r="V28" s="102"/>
      <c r="W28" s="107" t="s">
        <v>919</v>
      </c>
      <c r="X28" s="106"/>
      <c r="Y28" s="108" t="s">
        <v>920</v>
      </c>
      <c r="Z28" s="108"/>
      <c r="AA28" s="108"/>
      <c r="AB28" s="102" t="s">
        <v>921</v>
      </c>
      <c r="AC28" s="102"/>
      <c r="AD28" s="102" t="s">
        <v>922</v>
      </c>
      <c r="AE28" s="102" t="s">
        <v>252</v>
      </c>
      <c r="AF28" s="102" t="s">
        <v>923</v>
      </c>
      <c r="AG28" s="109"/>
      <c r="AH28" s="115" t="s">
        <v>731</v>
      </c>
      <c r="AI28" s="110" t="s">
        <v>924</v>
      </c>
      <c r="AJ28" s="110" t="s">
        <v>925</v>
      </c>
      <c r="AK28" s="110"/>
      <c r="AL28" s="110" t="s">
        <v>926</v>
      </c>
      <c r="AM28" s="35" t="s">
        <v>927</v>
      </c>
      <c r="AN28" s="35" t="s">
        <v>928</v>
      </c>
      <c r="AO28" s="35" t="s">
        <v>928</v>
      </c>
      <c r="AP28" s="111" t="s">
        <v>854</v>
      </c>
      <c r="AQ28" s="111" t="s">
        <v>929</v>
      </c>
      <c r="AR28" s="111" t="s">
        <v>758</v>
      </c>
      <c r="AS28" s="112" t="s">
        <v>653</v>
      </c>
      <c r="AT28" s="112" t="s">
        <v>654</v>
      </c>
      <c r="AU28" s="112" t="s">
        <v>655</v>
      </c>
    </row>
    <row r="29" spans="1:47" ht="124" x14ac:dyDescent="0.3">
      <c r="A29" s="102" t="s">
        <v>930</v>
      </c>
      <c r="B29" s="102" t="s">
        <v>134</v>
      </c>
      <c r="C29" s="102"/>
      <c r="D29" s="102"/>
      <c r="E29" s="102"/>
      <c r="F29" s="102" t="s">
        <v>931</v>
      </c>
      <c r="G29" s="102"/>
      <c r="H29" s="102"/>
      <c r="I29" s="103"/>
      <c r="J29" s="102"/>
      <c r="K29" s="102" t="s">
        <v>932</v>
      </c>
      <c r="L29" s="102"/>
      <c r="M29" s="102"/>
      <c r="N29" s="102"/>
      <c r="O29" s="102" t="s">
        <v>933</v>
      </c>
      <c r="P29" s="105"/>
      <c r="Q29" s="102"/>
      <c r="R29" s="102"/>
      <c r="S29" s="102"/>
      <c r="T29" s="106"/>
      <c r="U29" s="106"/>
      <c r="V29" s="102"/>
      <c r="W29" s="107" t="s">
        <v>136</v>
      </c>
      <c r="X29" s="106"/>
      <c r="Y29" s="108" t="s">
        <v>139</v>
      </c>
      <c r="Z29" s="108"/>
      <c r="AA29" s="108"/>
      <c r="AB29" s="102" t="s">
        <v>139</v>
      </c>
      <c r="AC29" s="102"/>
      <c r="AD29" s="102" t="s">
        <v>137</v>
      </c>
      <c r="AE29" s="102" t="s">
        <v>138</v>
      </c>
      <c r="AF29" s="102" t="s">
        <v>934</v>
      </c>
      <c r="AG29" s="109"/>
      <c r="AH29" s="115" t="s">
        <v>731</v>
      </c>
      <c r="AI29" s="110" t="s">
        <v>935</v>
      </c>
      <c r="AJ29" s="110" t="s">
        <v>936</v>
      </c>
      <c r="AK29" s="110"/>
      <c r="AL29" s="110" t="s">
        <v>937</v>
      </c>
      <c r="AM29" s="35" t="s">
        <v>928</v>
      </c>
      <c r="AN29" s="35" t="s">
        <v>647</v>
      </c>
      <c r="AO29" s="35" t="s">
        <v>938</v>
      </c>
      <c r="AP29" s="111" t="s">
        <v>939</v>
      </c>
      <c r="AQ29" s="111" t="s">
        <v>769</v>
      </c>
      <c r="AR29" s="111" t="s">
        <v>940</v>
      </c>
      <c r="AS29" s="112" t="s">
        <v>653</v>
      </c>
      <c r="AT29" s="112" t="s">
        <v>654</v>
      </c>
      <c r="AU29" s="112" t="s">
        <v>655</v>
      </c>
    </row>
    <row r="30" spans="1:47" ht="279" x14ac:dyDescent="0.3">
      <c r="A30" s="102" t="s">
        <v>941</v>
      </c>
      <c r="B30" s="102" t="s">
        <v>134</v>
      </c>
      <c r="C30" s="102"/>
      <c r="D30" s="102"/>
      <c r="E30" s="102"/>
      <c r="F30" s="102" t="s">
        <v>942</v>
      </c>
      <c r="G30" s="102"/>
      <c r="H30" s="102"/>
      <c r="I30" s="103"/>
      <c r="J30" s="102"/>
      <c r="K30" s="102" t="s">
        <v>943</v>
      </c>
      <c r="L30" s="102"/>
      <c r="M30" s="102"/>
      <c r="N30" s="102"/>
      <c r="O30" s="102" t="s">
        <v>944</v>
      </c>
      <c r="P30" s="105"/>
      <c r="Q30" s="102"/>
      <c r="R30" s="102"/>
      <c r="S30" s="102"/>
      <c r="T30" s="106"/>
      <c r="U30" s="106"/>
      <c r="V30" s="102"/>
      <c r="W30" s="107" t="s">
        <v>141</v>
      </c>
      <c r="X30" s="106"/>
      <c r="Y30" s="108" t="s">
        <v>945</v>
      </c>
      <c r="Z30" s="108"/>
      <c r="AA30" s="108"/>
      <c r="AB30" s="102" t="s">
        <v>143</v>
      </c>
      <c r="AC30" s="102"/>
      <c r="AD30" s="102" t="s">
        <v>142</v>
      </c>
      <c r="AE30" s="102" t="s">
        <v>946</v>
      </c>
      <c r="AF30" s="102" t="s">
        <v>947</v>
      </c>
      <c r="AG30" s="109"/>
      <c r="AH30" s="115" t="s">
        <v>731</v>
      </c>
      <c r="AI30" s="110" t="s">
        <v>948</v>
      </c>
      <c r="AJ30" s="110" t="s">
        <v>949</v>
      </c>
      <c r="AK30" s="110"/>
      <c r="AL30" s="110" t="s">
        <v>950</v>
      </c>
      <c r="AM30" s="35" t="s">
        <v>647</v>
      </c>
      <c r="AN30" s="35" t="s">
        <v>647</v>
      </c>
      <c r="AO30" s="35" t="s">
        <v>687</v>
      </c>
      <c r="AP30" s="111" t="s">
        <v>951</v>
      </c>
      <c r="AQ30" s="111" t="s">
        <v>769</v>
      </c>
      <c r="AR30" s="111" t="s">
        <v>701</v>
      </c>
      <c r="AS30" s="112" t="s">
        <v>690</v>
      </c>
      <c r="AT30" s="112" t="s">
        <v>654</v>
      </c>
      <c r="AU30" s="112" t="s">
        <v>654</v>
      </c>
    </row>
    <row r="31" spans="1:47" ht="108.5" x14ac:dyDescent="0.3">
      <c r="A31" s="102" t="s">
        <v>952</v>
      </c>
      <c r="B31" s="102" t="s">
        <v>134</v>
      </c>
      <c r="C31" s="102"/>
      <c r="D31" s="102"/>
      <c r="E31" s="102"/>
      <c r="F31" s="102" t="s">
        <v>953</v>
      </c>
      <c r="G31" s="102"/>
      <c r="H31" s="102"/>
      <c r="I31" s="103"/>
      <c r="J31" s="102"/>
      <c r="K31" s="102" t="s">
        <v>954</v>
      </c>
      <c r="L31" s="102"/>
      <c r="M31" s="102"/>
      <c r="N31" s="102"/>
      <c r="O31" s="102" t="s">
        <v>955</v>
      </c>
      <c r="P31" s="105"/>
      <c r="Q31" s="102"/>
      <c r="R31" s="102"/>
      <c r="S31" s="102"/>
      <c r="T31" s="106"/>
      <c r="U31" s="106"/>
      <c r="V31" s="102"/>
      <c r="W31" s="107" t="s">
        <v>956</v>
      </c>
      <c r="X31" s="106"/>
      <c r="Y31" s="108" t="s">
        <v>957</v>
      </c>
      <c r="Z31" s="108"/>
      <c r="AA31" s="108"/>
      <c r="AB31" s="102" t="s">
        <v>958</v>
      </c>
      <c r="AC31" s="102"/>
      <c r="AD31" s="102" t="s">
        <v>959</v>
      </c>
      <c r="AE31" s="102" t="s">
        <v>146</v>
      </c>
      <c r="AF31" s="102" t="s">
        <v>960</v>
      </c>
      <c r="AG31" s="109"/>
      <c r="AH31" s="115" t="s">
        <v>731</v>
      </c>
      <c r="AI31" s="110" t="s">
        <v>961</v>
      </c>
      <c r="AJ31" s="110" t="s">
        <v>962</v>
      </c>
      <c r="AK31" s="110"/>
      <c r="AL31" s="110" t="s">
        <v>963</v>
      </c>
      <c r="AM31" s="35" t="s">
        <v>699</v>
      </c>
      <c r="AN31" s="35" t="s">
        <v>647</v>
      </c>
      <c r="AO31" s="35" t="s">
        <v>710</v>
      </c>
      <c r="AP31" s="111" t="s">
        <v>951</v>
      </c>
      <c r="AQ31" s="111" t="s">
        <v>769</v>
      </c>
      <c r="AR31" s="111" t="s">
        <v>964</v>
      </c>
      <c r="AS31" s="112" t="s">
        <v>654</v>
      </c>
      <c r="AT31" s="112" t="s">
        <v>654</v>
      </c>
      <c r="AU31" s="112" t="s">
        <v>655</v>
      </c>
    </row>
    <row r="32" spans="1:47" ht="279" x14ac:dyDescent="0.3">
      <c r="A32" s="102" t="s">
        <v>965</v>
      </c>
      <c r="B32" s="102" t="s">
        <v>134</v>
      </c>
      <c r="C32" s="102"/>
      <c r="D32" s="102"/>
      <c r="E32" s="102"/>
      <c r="F32" s="102" t="s">
        <v>966</v>
      </c>
      <c r="G32" s="102"/>
      <c r="H32" s="102"/>
      <c r="I32" s="103"/>
      <c r="J32" s="102"/>
      <c r="K32" s="102" t="s">
        <v>967</v>
      </c>
      <c r="L32" s="102"/>
      <c r="M32" s="102"/>
      <c r="N32" s="102"/>
      <c r="O32" s="102" t="s">
        <v>968</v>
      </c>
      <c r="P32" s="105"/>
      <c r="Q32" s="102"/>
      <c r="R32" s="102"/>
      <c r="S32" s="102"/>
      <c r="T32" s="106"/>
      <c r="U32" s="106"/>
      <c r="V32" s="102"/>
      <c r="W32" s="107" t="s">
        <v>969</v>
      </c>
      <c r="X32" s="106"/>
      <c r="Y32" s="108" t="s">
        <v>970</v>
      </c>
      <c r="Z32" s="108"/>
      <c r="AA32" s="108"/>
      <c r="AB32" s="102" t="s">
        <v>970</v>
      </c>
      <c r="AC32" s="102"/>
      <c r="AD32" s="102" t="s">
        <v>971</v>
      </c>
      <c r="AE32" s="102" t="s">
        <v>111</v>
      </c>
      <c r="AF32" s="102" t="s">
        <v>972</v>
      </c>
      <c r="AG32" s="109"/>
      <c r="AH32" s="20" t="s">
        <v>643</v>
      </c>
      <c r="AI32" s="110" t="s">
        <v>973</v>
      </c>
      <c r="AJ32" s="110" t="s">
        <v>962</v>
      </c>
      <c r="AK32" s="110"/>
      <c r="AL32" s="110" t="s">
        <v>974</v>
      </c>
      <c r="AM32" s="35" t="s">
        <v>766</v>
      </c>
      <c r="AN32" s="35" t="s">
        <v>647</v>
      </c>
      <c r="AO32" s="35" t="s">
        <v>783</v>
      </c>
      <c r="AP32" s="111" t="s">
        <v>975</v>
      </c>
      <c r="AQ32" s="111" t="s">
        <v>769</v>
      </c>
      <c r="AR32" s="111" t="s">
        <v>876</v>
      </c>
      <c r="AS32" s="112" t="s">
        <v>653</v>
      </c>
      <c r="AT32" s="112" t="s">
        <v>654</v>
      </c>
      <c r="AU32" s="112" t="s">
        <v>655</v>
      </c>
    </row>
    <row r="33" spans="1:47" ht="155" x14ac:dyDescent="0.3">
      <c r="A33" s="102" t="s">
        <v>976</v>
      </c>
      <c r="B33" s="102" t="s">
        <v>134</v>
      </c>
      <c r="C33" s="102"/>
      <c r="D33" s="102"/>
      <c r="E33" s="102"/>
      <c r="F33" s="102" t="s">
        <v>977</v>
      </c>
      <c r="G33" s="102"/>
      <c r="H33" s="102"/>
      <c r="I33" s="103"/>
      <c r="J33" s="102"/>
      <c r="K33" s="102" t="s">
        <v>978</v>
      </c>
      <c r="L33" s="102"/>
      <c r="M33" s="102"/>
      <c r="N33" s="102"/>
      <c r="O33" s="102" t="s">
        <v>979</v>
      </c>
      <c r="P33" s="105"/>
      <c r="Q33" s="102"/>
      <c r="R33" s="102"/>
      <c r="S33" s="102"/>
      <c r="T33" s="106"/>
      <c r="U33" s="106"/>
      <c r="V33" s="102"/>
      <c r="W33" s="107" t="s">
        <v>980</v>
      </c>
      <c r="X33" s="106"/>
      <c r="Y33" s="121" t="s">
        <v>981</v>
      </c>
      <c r="Z33" s="121"/>
      <c r="AA33" s="121"/>
      <c r="AB33" s="102" t="s">
        <v>982</v>
      </c>
      <c r="AC33" s="102"/>
      <c r="AD33" s="102" t="s">
        <v>983</v>
      </c>
      <c r="AE33" s="102" t="s">
        <v>984</v>
      </c>
      <c r="AF33" s="102" t="s">
        <v>985</v>
      </c>
      <c r="AG33" s="109"/>
      <c r="AH33" s="115" t="s">
        <v>731</v>
      </c>
      <c r="AI33" s="110" t="s">
        <v>986</v>
      </c>
      <c r="AJ33" s="110" t="s">
        <v>987</v>
      </c>
      <c r="AK33" s="110"/>
      <c r="AL33" s="110" t="s">
        <v>988</v>
      </c>
      <c r="AM33" s="35" t="s">
        <v>766</v>
      </c>
      <c r="AN33" s="35" t="s">
        <v>647</v>
      </c>
      <c r="AO33" s="35" t="s">
        <v>783</v>
      </c>
      <c r="AP33" s="111" t="s">
        <v>989</v>
      </c>
      <c r="AQ33" s="111" t="s">
        <v>769</v>
      </c>
      <c r="AR33" s="111" t="s">
        <v>667</v>
      </c>
      <c r="AS33" s="112" t="s">
        <v>653</v>
      </c>
      <c r="AT33" s="112" t="s">
        <v>654</v>
      </c>
      <c r="AU33" s="112" t="s">
        <v>655</v>
      </c>
    </row>
    <row r="34" spans="1:47" ht="217" x14ac:dyDescent="0.3">
      <c r="A34" s="102" t="s">
        <v>990</v>
      </c>
      <c r="B34" s="102" t="s">
        <v>134</v>
      </c>
      <c r="C34" s="102"/>
      <c r="D34" s="102"/>
      <c r="E34" s="119"/>
      <c r="F34" s="119" t="s">
        <v>890</v>
      </c>
      <c r="G34" s="119"/>
      <c r="H34" s="119"/>
      <c r="I34" s="103"/>
      <c r="J34" s="119"/>
      <c r="K34" s="102" t="s">
        <v>991</v>
      </c>
      <c r="L34" s="102"/>
      <c r="M34" s="102"/>
      <c r="N34" s="102"/>
      <c r="O34" s="102" t="s">
        <v>992</v>
      </c>
      <c r="P34" s="105"/>
      <c r="Q34" s="102"/>
      <c r="R34" s="102"/>
      <c r="S34" s="102"/>
      <c r="T34" s="106"/>
      <c r="U34" s="106"/>
      <c r="V34" s="102"/>
      <c r="W34" s="107" t="s">
        <v>993</v>
      </c>
      <c r="X34" s="106"/>
      <c r="Y34" s="108" t="s">
        <v>776</v>
      </c>
      <c r="Z34" s="108"/>
      <c r="AA34" s="108"/>
      <c r="AB34" s="102" t="s">
        <v>994</v>
      </c>
      <c r="AC34" s="102"/>
      <c r="AD34" s="102" t="s">
        <v>995</v>
      </c>
      <c r="AE34" s="102" t="s">
        <v>996</v>
      </c>
      <c r="AF34" s="102" t="s">
        <v>997</v>
      </c>
      <c r="AG34" s="109"/>
      <c r="AH34" s="115" t="s">
        <v>731</v>
      </c>
      <c r="AI34" s="110" t="s">
        <v>986</v>
      </c>
      <c r="AJ34" s="110" t="s">
        <v>998</v>
      </c>
      <c r="AK34" s="110"/>
      <c r="AL34" s="110" t="s">
        <v>899</v>
      </c>
      <c r="AM34" s="122" t="s">
        <v>766</v>
      </c>
      <c r="AN34" s="122" t="s">
        <v>647</v>
      </c>
      <c r="AO34" s="122" t="s">
        <v>783</v>
      </c>
      <c r="AP34" s="111" t="s">
        <v>999</v>
      </c>
      <c r="AQ34" s="111" t="s">
        <v>769</v>
      </c>
      <c r="AR34" s="111" t="s">
        <v>667</v>
      </c>
      <c r="AS34" s="112" t="s">
        <v>690</v>
      </c>
      <c r="AT34" s="112" t="s">
        <v>654</v>
      </c>
      <c r="AU34" s="112" t="s">
        <v>654</v>
      </c>
    </row>
    <row r="35" spans="1:47" ht="155" x14ac:dyDescent="0.3">
      <c r="A35" s="102" t="s">
        <v>1000</v>
      </c>
      <c r="B35" s="102" t="s">
        <v>134</v>
      </c>
      <c r="C35" s="102"/>
      <c r="D35" s="102"/>
      <c r="E35" s="102"/>
      <c r="F35" s="102" t="s">
        <v>1001</v>
      </c>
      <c r="G35" s="102"/>
      <c r="H35" s="102"/>
      <c r="I35" s="103"/>
      <c r="J35" s="102"/>
      <c r="K35" s="102" t="s">
        <v>1002</v>
      </c>
      <c r="L35" s="102"/>
      <c r="M35" s="102"/>
      <c r="N35" s="102"/>
      <c r="O35" s="102" t="s">
        <v>1003</v>
      </c>
      <c r="P35" s="105"/>
      <c r="Q35" s="102"/>
      <c r="R35" s="102"/>
      <c r="S35" s="102"/>
      <c r="T35" s="106"/>
      <c r="U35" s="106"/>
      <c r="V35" s="102"/>
      <c r="W35" s="107" t="s">
        <v>1004</v>
      </c>
      <c r="X35" s="106"/>
      <c r="Y35" s="108" t="s">
        <v>1005</v>
      </c>
      <c r="Z35" s="108"/>
      <c r="AA35" s="108"/>
      <c r="AB35" s="102" t="s">
        <v>1005</v>
      </c>
      <c r="AC35" s="102"/>
      <c r="AD35" s="102" t="s">
        <v>1006</v>
      </c>
      <c r="AE35" s="102" t="s">
        <v>111</v>
      </c>
      <c r="AF35" s="102" t="s">
        <v>1007</v>
      </c>
      <c r="AG35" s="109"/>
      <c r="AH35" s="115" t="s">
        <v>731</v>
      </c>
      <c r="AI35" s="110" t="s">
        <v>1008</v>
      </c>
      <c r="AJ35" s="110" t="s">
        <v>1009</v>
      </c>
      <c r="AK35" s="110"/>
      <c r="AL35" s="110" t="s">
        <v>1010</v>
      </c>
      <c r="AM35" s="122" t="s">
        <v>766</v>
      </c>
      <c r="AN35" s="122" t="s">
        <v>699</v>
      </c>
      <c r="AO35" s="122" t="s">
        <v>1011</v>
      </c>
      <c r="AP35" s="111" t="s">
        <v>1012</v>
      </c>
      <c r="AQ35" s="111" t="s">
        <v>769</v>
      </c>
      <c r="AR35" s="111" t="s">
        <v>758</v>
      </c>
      <c r="AS35" s="112" t="s">
        <v>690</v>
      </c>
      <c r="AT35" s="112" t="s">
        <v>654</v>
      </c>
      <c r="AU35" s="112" t="s">
        <v>654</v>
      </c>
    </row>
    <row r="36" spans="1:47" ht="124" x14ac:dyDescent="0.3">
      <c r="A36" s="102" t="s">
        <v>1013</v>
      </c>
      <c r="B36" s="102" t="s">
        <v>134</v>
      </c>
      <c r="C36" s="102"/>
      <c r="D36" s="102"/>
      <c r="E36" s="102"/>
      <c r="F36" s="102" t="s">
        <v>1014</v>
      </c>
      <c r="G36" s="102"/>
      <c r="H36" s="102"/>
      <c r="I36" s="103"/>
      <c r="J36" s="102"/>
      <c r="K36" s="102" t="s">
        <v>1015</v>
      </c>
      <c r="L36" s="102"/>
      <c r="M36" s="102"/>
      <c r="N36" s="102"/>
      <c r="O36" s="102" t="s">
        <v>1016</v>
      </c>
      <c r="P36" s="105"/>
      <c r="Q36" s="102"/>
      <c r="R36" s="102"/>
      <c r="S36" s="102"/>
      <c r="T36" s="106"/>
      <c r="U36" s="106"/>
      <c r="V36" s="102"/>
      <c r="W36" s="107" t="s">
        <v>1017</v>
      </c>
      <c r="X36" s="106"/>
      <c r="Y36" s="108" t="s">
        <v>1005</v>
      </c>
      <c r="Z36" s="108"/>
      <c r="AA36" s="108"/>
      <c r="AB36" s="102" t="s">
        <v>1005</v>
      </c>
      <c r="AC36" s="102"/>
      <c r="AD36" s="102" t="s">
        <v>1018</v>
      </c>
      <c r="AE36" s="102" t="s">
        <v>111</v>
      </c>
      <c r="AF36" s="102" t="s">
        <v>1007</v>
      </c>
      <c r="AG36" s="109"/>
      <c r="AH36" s="115" t="s">
        <v>731</v>
      </c>
      <c r="AI36" s="110" t="s">
        <v>1008</v>
      </c>
      <c r="AJ36" s="110" t="s">
        <v>1019</v>
      </c>
      <c r="AK36" s="110"/>
      <c r="AL36" s="110" t="s">
        <v>1010</v>
      </c>
      <c r="AM36" s="122" t="s">
        <v>766</v>
      </c>
      <c r="AN36" s="122" t="s">
        <v>699</v>
      </c>
      <c r="AO36" s="122" t="s">
        <v>1011</v>
      </c>
      <c r="AP36" s="111" t="s">
        <v>1012</v>
      </c>
      <c r="AQ36" s="111" t="s">
        <v>769</v>
      </c>
      <c r="AR36" s="111" t="s">
        <v>1020</v>
      </c>
      <c r="AS36" s="112" t="s">
        <v>690</v>
      </c>
      <c r="AT36" s="112" t="s">
        <v>654</v>
      </c>
      <c r="AU36" s="112" t="s">
        <v>654</v>
      </c>
    </row>
    <row r="37" spans="1:47" ht="124" x14ac:dyDescent="0.3">
      <c r="A37" s="102" t="s">
        <v>1021</v>
      </c>
      <c r="B37" s="102" t="s">
        <v>134</v>
      </c>
      <c r="C37" s="102"/>
      <c r="D37" s="102"/>
      <c r="E37" s="102"/>
      <c r="F37" s="102" t="s">
        <v>1022</v>
      </c>
      <c r="G37" s="102"/>
      <c r="H37" s="102"/>
      <c r="I37" s="103"/>
      <c r="J37" s="102"/>
      <c r="K37" s="102" t="s">
        <v>1022</v>
      </c>
      <c r="L37" s="102"/>
      <c r="M37" s="102"/>
      <c r="N37" s="102"/>
      <c r="O37" s="102" t="s">
        <v>1023</v>
      </c>
      <c r="P37" s="105"/>
      <c r="Q37" s="102"/>
      <c r="R37" s="102"/>
      <c r="S37" s="102"/>
      <c r="T37" s="106"/>
      <c r="U37" s="106"/>
      <c r="V37" s="102"/>
      <c r="W37" s="107" t="s">
        <v>1024</v>
      </c>
      <c r="X37" s="106"/>
      <c r="Y37" s="108" t="s">
        <v>1025</v>
      </c>
      <c r="Z37" s="108"/>
      <c r="AA37" s="108"/>
      <c r="AB37" s="102" t="s">
        <v>1026</v>
      </c>
      <c r="AC37" s="102"/>
      <c r="AD37" s="102" t="s">
        <v>1027</v>
      </c>
      <c r="AE37" s="102"/>
      <c r="AF37" s="102" t="s">
        <v>1028</v>
      </c>
      <c r="AG37" s="109"/>
      <c r="AH37" s="115" t="s">
        <v>731</v>
      </c>
      <c r="AI37" s="110" t="s">
        <v>1008</v>
      </c>
      <c r="AJ37" s="110" t="s">
        <v>1029</v>
      </c>
      <c r="AK37" s="110"/>
      <c r="AL37" s="110" t="s">
        <v>1010</v>
      </c>
      <c r="AM37" s="122" t="s">
        <v>766</v>
      </c>
      <c r="AN37" s="122" t="s">
        <v>647</v>
      </c>
      <c r="AO37" s="122" t="s">
        <v>783</v>
      </c>
      <c r="AP37" s="111" t="s">
        <v>1030</v>
      </c>
      <c r="AQ37" s="111" t="s">
        <v>769</v>
      </c>
      <c r="AR37" s="111" t="s">
        <v>964</v>
      </c>
      <c r="AS37" s="112" t="s">
        <v>690</v>
      </c>
      <c r="AT37" s="112" t="s">
        <v>654</v>
      </c>
      <c r="AU37" s="112" t="s">
        <v>654</v>
      </c>
    </row>
    <row r="38" spans="1:47" ht="170.5" x14ac:dyDescent="0.3">
      <c r="A38" s="102" t="s">
        <v>1031</v>
      </c>
      <c r="B38" s="102" t="s">
        <v>134</v>
      </c>
      <c r="C38" s="102"/>
      <c r="D38" s="102"/>
      <c r="E38" s="102"/>
      <c r="F38" s="102" t="s">
        <v>1032</v>
      </c>
      <c r="G38" s="102"/>
      <c r="H38" s="102"/>
      <c r="I38" s="103"/>
      <c r="J38" s="102"/>
      <c r="K38" s="102" t="s">
        <v>1033</v>
      </c>
      <c r="L38" s="102"/>
      <c r="M38" s="102"/>
      <c r="N38" s="102"/>
      <c r="O38" s="102" t="s">
        <v>1034</v>
      </c>
      <c r="P38" s="105"/>
      <c r="Q38" s="102"/>
      <c r="R38" s="102"/>
      <c r="S38" s="102"/>
      <c r="T38" s="106"/>
      <c r="U38" s="106"/>
      <c r="V38" s="102"/>
      <c r="W38" s="107" t="s">
        <v>1035</v>
      </c>
      <c r="X38" s="106"/>
      <c r="Y38" s="108" t="s">
        <v>1036</v>
      </c>
      <c r="Z38" s="108"/>
      <c r="AA38" s="108"/>
      <c r="AB38" s="102" t="s">
        <v>1037</v>
      </c>
      <c r="AC38" s="102"/>
      <c r="AD38" s="102" t="s">
        <v>150</v>
      </c>
      <c r="AE38" s="102" t="s">
        <v>111</v>
      </c>
      <c r="AF38" s="102" t="s">
        <v>1038</v>
      </c>
      <c r="AG38" s="109"/>
      <c r="AH38" s="114" t="s">
        <v>671</v>
      </c>
      <c r="AI38" s="110" t="s">
        <v>1039</v>
      </c>
      <c r="AJ38" s="110" t="s">
        <v>1040</v>
      </c>
      <c r="AK38" s="110"/>
      <c r="AL38" s="110" t="s">
        <v>1041</v>
      </c>
      <c r="AM38" s="122" t="s">
        <v>766</v>
      </c>
      <c r="AN38" s="122" t="s">
        <v>766</v>
      </c>
      <c r="AO38" s="122" t="s">
        <v>1011</v>
      </c>
      <c r="AP38" s="111" t="s">
        <v>1042</v>
      </c>
      <c r="AQ38" s="111" t="s">
        <v>769</v>
      </c>
      <c r="AR38" s="111" t="s">
        <v>1043</v>
      </c>
      <c r="AS38" s="112" t="s">
        <v>690</v>
      </c>
      <c r="AT38" s="112" t="s">
        <v>654</v>
      </c>
      <c r="AU38" s="112" t="s">
        <v>654</v>
      </c>
    </row>
    <row r="39" spans="1:47" ht="170.5" x14ac:dyDescent="0.3">
      <c r="A39" s="102" t="s">
        <v>1044</v>
      </c>
      <c r="B39" s="102" t="s">
        <v>134</v>
      </c>
      <c r="C39" s="102"/>
      <c r="D39" s="102"/>
      <c r="E39" s="102"/>
      <c r="F39" s="102" t="s">
        <v>1045</v>
      </c>
      <c r="G39" s="102"/>
      <c r="H39" s="102"/>
      <c r="I39" s="103"/>
      <c r="J39" s="102"/>
      <c r="K39" s="102" t="s">
        <v>1046</v>
      </c>
      <c r="L39" s="102"/>
      <c r="M39" s="102"/>
      <c r="N39" s="102"/>
      <c r="O39" s="102" t="s">
        <v>1047</v>
      </c>
      <c r="P39" s="105"/>
      <c r="Q39" s="102"/>
      <c r="R39" s="102"/>
      <c r="S39" s="102"/>
      <c r="T39" s="106"/>
      <c r="U39" s="106"/>
      <c r="V39" s="102"/>
      <c r="W39" s="107" t="s">
        <v>1048</v>
      </c>
      <c r="X39" s="106"/>
      <c r="Y39" s="108" t="s">
        <v>1049</v>
      </c>
      <c r="Z39" s="108"/>
      <c r="AA39" s="108"/>
      <c r="AB39" s="102" t="s">
        <v>1050</v>
      </c>
      <c r="AC39" s="102"/>
      <c r="AD39" s="102" t="s">
        <v>1051</v>
      </c>
      <c r="AE39" s="102" t="s">
        <v>1052</v>
      </c>
      <c r="AF39" s="102" t="s">
        <v>1053</v>
      </c>
      <c r="AG39" s="109"/>
      <c r="AH39" s="20" t="s">
        <v>643</v>
      </c>
      <c r="AI39" s="110" t="s">
        <v>1054</v>
      </c>
      <c r="AJ39" s="110" t="s">
        <v>1055</v>
      </c>
      <c r="AK39" s="110"/>
      <c r="AL39" s="110" t="s">
        <v>1056</v>
      </c>
      <c r="AM39" s="122" t="s">
        <v>1057</v>
      </c>
      <c r="AN39" s="122" t="s">
        <v>1057</v>
      </c>
      <c r="AO39" s="122" t="s">
        <v>1057</v>
      </c>
      <c r="AP39" s="111" t="s">
        <v>1042</v>
      </c>
      <c r="AQ39" s="111" t="s">
        <v>769</v>
      </c>
      <c r="AR39" s="111" t="s">
        <v>667</v>
      </c>
      <c r="AS39" s="112" t="s">
        <v>690</v>
      </c>
      <c r="AT39" s="112" t="s">
        <v>654</v>
      </c>
      <c r="AU39" s="112" t="s">
        <v>654</v>
      </c>
    </row>
    <row r="40" spans="1:47" ht="248" x14ac:dyDescent="0.3">
      <c r="A40" s="102" t="s">
        <v>1058</v>
      </c>
      <c r="B40" s="102" t="s">
        <v>134</v>
      </c>
      <c r="C40" s="102"/>
      <c r="D40" s="102"/>
      <c r="E40" s="102"/>
      <c r="F40" s="102" t="s">
        <v>1059</v>
      </c>
      <c r="G40" s="102"/>
      <c r="H40" s="102"/>
      <c r="I40" s="103"/>
      <c r="J40" s="102"/>
      <c r="K40" s="123" t="s">
        <v>1060</v>
      </c>
      <c r="L40" s="123"/>
      <c r="M40" s="102"/>
      <c r="N40" s="102"/>
      <c r="O40" s="102" t="s">
        <v>1047</v>
      </c>
      <c r="P40" s="124"/>
      <c r="Q40" s="102"/>
      <c r="R40" s="123"/>
      <c r="S40" s="102"/>
      <c r="T40" s="106"/>
      <c r="U40" s="106"/>
      <c r="V40" s="102"/>
      <c r="W40" s="107" t="s">
        <v>1061</v>
      </c>
      <c r="X40" s="106"/>
      <c r="Y40" s="108" t="s">
        <v>1062</v>
      </c>
      <c r="Z40" s="108"/>
      <c r="AA40" s="108"/>
      <c r="AB40" s="123" t="s">
        <v>1063</v>
      </c>
      <c r="AC40" s="123"/>
      <c r="AD40" s="102" t="s">
        <v>154</v>
      </c>
      <c r="AE40" s="102" t="s">
        <v>111</v>
      </c>
      <c r="AF40" s="102" t="s">
        <v>155</v>
      </c>
      <c r="AG40" s="109"/>
      <c r="AH40" s="20" t="s">
        <v>643</v>
      </c>
      <c r="AI40" s="110" t="s">
        <v>1064</v>
      </c>
      <c r="AJ40" s="110" t="s">
        <v>1065</v>
      </c>
      <c r="AK40" s="110"/>
      <c r="AL40" s="110" t="s">
        <v>1066</v>
      </c>
      <c r="AM40" s="122" t="s">
        <v>673</v>
      </c>
      <c r="AN40" s="122" t="s">
        <v>647</v>
      </c>
      <c r="AO40" s="122" t="s">
        <v>674</v>
      </c>
      <c r="AP40" s="111" t="s">
        <v>1067</v>
      </c>
      <c r="AQ40" s="111" t="s">
        <v>769</v>
      </c>
      <c r="AR40" s="111" t="s">
        <v>964</v>
      </c>
      <c r="AS40" s="112" t="s">
        <v>690</v>
      </c>
      <c r="AT40" s="112" t="s">
        <v>654</v>
      </c>
      <c r="AU40" s="112" t="s">
        <v>654</v>
      </c>
    </row>
    <row r="41" spans="1:47" ht="186" x14ac:dyDescent="0.3">
      <c r="A41" s="102" t="s">
        <v>1068</v>
      </c>
      <c r="B41" s="102" t="s">
        <v>134</v>
      </c>
      <c r="C41" s="102"/>
      <c r="D41" s="102"/>
      <c r="E41" s="102"/>
      <c r="F41" s="102" t="s">
        <v>1069</v>
      </c>
      <c r="G41" s="102"/>
      <c r="H41" s="102"/>
      <c r="I41" s="103"/>
      <c r="J41" s="102"/>
      <c r="K41" s="123" t="s">
        <v>1070</v>
      </c>
      <c r="L41" s="123"/>
      <c r="M41" s="102"/>
      <c r="N41" s="102"/>
      <c r="O41" s="102" t="s">
        <v>1047</v>
      </c>
      <c r="P41" s="124"/>
      <c r="Q41" s="102"/>
      <c r="R41" s="123"/>
      <c r="S41" s="102"/>
      <c r="T41" s="106"/>
      <c r="U41" s="106"/>
      <c r="V41" s="102"/>
      <c r="W41" s="107" t="s">
        <v>1071</v>
      </c>
      <c r="X41" s="106"/>
      <c r="Y41" s="125" t="s">
        <v>1072</v>
      </c>
      <c r="Z41" s="125"/>
      <c r="AA41" s="125"/>
      <c r="AB41" s="123" t="s">
        <v>1073</v>
      </c>
      <c r="AC41" s="123"/>
      <c r="AD41" s="102" t="s">
        <v>154</v>
      </c>
      <c r="AE41" s="102" t="s">
        <v>111</v>
      </c>
      <c r="AF41" s="102" t="s">
        <v>155</v>
      </c>
      <c r="AG41" s="109"/>
      <c r="AH41" s="20" t="s">
        <v>643</v>
      </c>
      <c r="AI41" s="110" t="s">
        <v>1074</v>
      </c>
      <c r="AJ41" s="110" t="s">
        <v>1075</v>
      </c>
      <c r="AK41" s="110"/>
      <c r="AL41" s="110" t="s">
        <v>1076</v>
      </c>
      <c r="AM41" s="122" t="s">
        <v>673</v>
      </c>
      <c r="AN41" s="122" t="s">
        <v>647</v>
      </c>
      <c r="AO41" s="122" t="s">
        <v>674</v>
      </c>
      <c r="AP41" s="111" t="s">
        <v>1077</v>
      </c>
      <c r="AQ41" s="111" t="s">
        <v>769</v>
      </c>
      <c r="AR41" s="111" t="s">
        <v>758</v>
      </c>
      <c r="AS41" s="112" t="s">
        <v>690</v>
      </c>
      <c r="AT41" s="112" t="s">
        <v>654</v>
      </c>
      <c r="AU41" s="112" t="s">
        <v>654</v>
      </c>
    </row>
    <row r="42" spans="1:47" ht="232.5" x14ac:dyDescent="0.3">
      <c r="A42" s="102" t="s">
        <v>1078</v>
      </c>
      <c r="B42" s="102" t="s">
        <v>134</v>
      </c>
      <c r="C42" s="102"/>
      <c r="D42" s="102"/>
      <c r="E42" s="102"/>
      <c r="F42" s="102" t="s">
        <v>1079</v>
      </c>
      <c r="G42" s="102"/>
      <c r="H42" s="102"/>
      <c r="I42" s="103"/>
      <c r="J42" s="102"/>
      <c r="K42" s="102" t="s">
        <v>1080</v>
      </c>
      <c r="L42" s="102"/>
      <c r="M42" s="102"/>
      <c r="N42" s="102"/>
      <c r="O42" s="102" t="s">
        <v>1081</v>
      </c>
      <c r="P42" s="105"/>
      <c r="Q42" s="102"/>
      <c r="R42" s="102"/>
      <c r="S42" s="102"/>
      <c r="T42" s="106"/>
      <c r="U42" s="106"/>
      <c r="V42" s="102"/>
      <c r="W42" s="107" t="s">
        <v>1082</v>
      </c>
      <c r="X42" s="106"/>
      <c r="Y42" s="125" t="s">
        <v>1083</v>
      </c>
      <c r="Z42" s="125"/>
      <c r="AA42" s="125"/>
      <c r="AB42" s="102" t="s">
        <v>1084</v>
      </c>
      <c r="AC42" s="102"/>
      <c r="AD42" s="102" t="s">
        <v>154</v>
      </c>
      <c r="AE42" s="102" t="s">
        <v>111</v>
      </c>
      <c r="AF42" s="102" t="s">
        <v>155</v>
      </c>
      <c r="AG42" s="109"/>
      <c r="AH42" s="20" t="s">
        <v>643</v>
      </c>
      <c r="AI42" s="110" t="s">
        <v>1085</v>
      </c>
      <c r="AJ42" s="110" t="s">
        <v>1086</v>
      </c>
      <c r="AK42" s="110"/>
      <c r="AL42" s="110" t="s">
        <v>1087</v>
      </c>
      <c r="AM42" s="122" t="s">
        <v>673</v>
      </c>
      <c r="AN42" s="122" t="s">
        <v>647</v>
      </c>
      <c r="AO42" s="122" t="s">
        <v>674</v>
      </c>
      <c r="AP42" s="111" t="s">
        <v>1088</v>
      </c>
      <c r="AQ42" s="111" t="s">
        <v>769</v>
      </c>
      <c r="AR42" s="111" t="s">
        <v>1089</v>
      </c>
      <c r="AS42" s="112" t="s">
        <v>690</v>
      </c>
      <c r="AT42" s="112" t="s">
        <v>654</v>
      </c>
      <c r="AU42" s="112" t="s">
        <v>654</v>
      </c>
    </row>
    <row r="43" spans="1:47" ht="77.5" x14ac:dyDescent="0.3">
      <c r="A43" s="102" t="s">
        <v>1090</v>
      </c>
      <c r="B43" s="102" t="s">
        <v>134</v>
      </c>
      <c r="C43" s="102"/>
      <c r="D43" s="102"/>
      <c r="E43" s="123"/>
      <c r="F43" s="123" t="s">
        <v>157</v>
      </c>
      <c r="G43" s="123"/>
      <c r="H43" s="123"/>
      <c r="I43" s="103"/>
      <c r="J43" s="123"/>
      <c r="K43" s="123" t="s">
        <v>1091</v>
      </c>
      <c r="L43" s="123"/>
      <c r="M43" s="102"/>
      <c r="N43" s="102"/>
      <c r="O43" s="123" t="s">
        <v>337</v>
      </c>
      <c r="P43" s="124"/>
      <c r="Q43" s="123"/>
      <c r="R43" s="123"/>
      <c r="S43" s="102"/>
      <c r="T43" s="106"/>
      <c r="U43" s="106"/>
      <c r="V43" s="102"/>
      <c r="W43" s="126" t="s">
        <v>158</v>
      </c>
      <c r="X43" s="106"/>
      <c r="Y43" s="125" t="s">
        <v>1092</v>
      </c>
      <c r="Z43" s="125"/>
      <c r="AA43" s="125"/>
      <c r="AB43" s="123" t="s">
        <v>160</v>
      </c>
      <c r="AC43" s="123"/>
      <c r="AD43" s="123" t="s">
        <v>1093</v>
      </c>
      <c r="AE43" s="123" t="s">
        <v>159</v>
      </c>
      <c r="AF43" s="123" t="s">
        <v>1094</v>
      </c>
      <c r="AG43" s="109"/>
      <c r="AH43" s="114" t="s">
        <v>671</v>
      </c>
      <c r="AI43" s="110" t="s">
        <v>1095</v>
      </c>
      <c r="AJ43" s="110" t="s">
        <v>1096</v>
      </c>
      <c r="AK43" s="110"/>
      <c r="AL43" s="110" t="s">
        <v>1097</v>
      </c>
      <c r="AM43" s="122" t="s">
        <v>699</v>
      </c>
      <c r="AN43" s="122" t="s">
        <v>699</v>
      </c>
      <c r="AO43" s="122" t="s">
        <v>1098</v>
      </c>
      <c r="AP43" s="111" t="s">
        <v>1088</v>
      </c>
      <c r="AQ43" s="111" t="s">
        <v>769</v>
      </c>
      <c r="AR43" s="111" t="s">
        <v>1099</v>
      </c>
      <c r="AS43" s="112" t="s">
        <v>690</v>
      </c>
      <c r="AT43" s="112" t="s">
        <v>654</v>
      </c>
      <c r="AU43" s="112" t="s">
        <v>654</v>
      </c>
    </row>
    <row r="44" spans="1:47" ht="155" x14ac:dyDescent="0.3">
      <c r="A44" s="102" t="s">
        <v>1100</v>
      </c>
      <c r="B44" s="102" t="s">
        <v>134</v>
      </c>
      <c r="C44" s="102"/>
      <c r="D44" s="102"/>
      <c r="E44" s="123"/>
      <c r="F44" s="123" t="s">
        <v>1101</v>
      </c>
      <c r="G44" s="123"/>
      <c r="H44" s="123"/>
      <c r="I44" s="103"/>
      <c r="J44" s="123"/>
      <c r="K44" s="123" t="s">
        <v>1102</v>
      </c>
      <c r="L44" s="123"/>
      <c r="M44" s="102"/>
      <c r="N44" s="102"/>
      <c r="O44" s="123" t="s">
        <v>1103</v>
      </c>
      <c r="P44" s="124"/>
      <c r="Q44" s="123"/>
      <c r="R44" s="123"/>
      <c r="S44" s="102"/>
      <c r="T44" s="106"/>
      <c r="U44" s="106"/>
      <c r="V44" s="102"/>
      <c r="W44" s="126" t="s">
        <v>1104</v>
      </c>
      <c r="X44" s="106"/>
      <c r="Y44" s="125" t="s">
        <v>1105</v>
      </c>
      <c r="Z44" s="125"/>
      <c r="AA44" s="125"/>
      <c r="AB44" s="123" t="s">
        <v>1106</v>
      </c>
      <c r="AC44" s="123"/>
      <c r="AD44" s="123" t="s">
        <v>1107</v>
      </c>
      <c r="AE44" s="123" t="s">
        <v>1108</v>
      </c>
      <c r="AF44" s="123" t="s">
        <v>1109</v>
      </c>
      <c r="AG44" s="109"/>
      <c r="AH44" s="20" t="s">
        <v>643</v>
      </c>
      <c r="AI44" s="110" t="s">
        <v>1110</v>
      </c>
      <c r="AJ44" s="110" t="s">
        <v>1111</v>
      </c>
      <c r="AK44" s="110"/>
      <c r="AL44" s="110" t="s">
        <v>1112</v>
      </c>
      <c r="AM44" s="122" t="s">
        <v>699</v>
      </c>
      <c r="AN44" s="122" t="s">
        <v>647</v>
      </c>
      <c r="AO44" s="122" t="s">
        <v>783</v>
      </c>
      <c r="AP44" s="111" t="s">
        <v>1113</v>
      </c>
      <c r="AQ44" s="111" t="s">
        <v>769</v>
      </c>
      <c r="AR44" s="111" t="s">
        <v>876</v>
      </c>
      <c r="AS44" s="112" t="s">
        <v>653</v>
      </c>
      <c r="AT44" s="112" t="s">
        <v>654</v>
      </c>
      <c r="AU44" s="112" t="s">
        <v>655</v>
      </c>
    </row>
    <row r="45" spans="1:47" ht="232.5" x14ac:dyDescent="0.3">
      <c r="A45" s="102" t="s">
        <v>1114</v>
      </c>
      <c r="B45" s="102" t="s">
        <v>134</v>
      </c>
      <c r="C45" s="102"/>
      <c r="D45" s="102"/>
      <c r="E45" s="102"/>
      <c r="F45" s="102" t="s">
        <v>1115</v>
      </c>
      <c r="G45" s="102"/>
      <c r="H45" s="102"/>
      <c r="I45" s="103"/>
      <c r="J45" s="102"/>
      <c r="K45" s="102" t="s">
        <v>1116</v>
      </c>
      <c r="L45" s="102"/>
      <c r="M45" s="102"/>
      <c r="N45" s="102"/>
      <c r="O45" s="102" t="s">
        <v>1117</v>
      </c>
      <c r="P45" s="105"/>
      <c r="Q45" s="102"/>
      <c r="R45" s="102"/>
      <c r="S45" s="102"/>
      <c r="T45" s="106"/>
      <c r="U45" s="106"/>
      <c r="V45" s="102"/>
      <c r="W45" s="107" t="s">
        <v>1118</v>
      </c>
      <c r="X45" s="106"/>
      <c r="Y45" s="108" t="s">
        <v>1119</v>
      </c>
      <c r="Z45" s="108"/>
      <c r="AA45" s="108"/>
      <c r="AB45" s="102" t="s">
        <v>1120</v>
      </c>
      <c r="AC45" s="102"/>
      <c r="AD45" s="102" t="s">
        <v>1121</v>
      </c>
      <c r="AE45" s="123" t="s">
        <v>1122</v>
      </c>
      <c r="AF45" s="102" t="s">
        <v>1123</v>
      </c>
      <c r="AG45" s="109"/>
      <c r="AH45" s="20" t="s">
        <v>643</v>
      </c>
      <c r="AI45" s="110" t="s">
        <v>1124</v>
      </c>
      <c r="AJ45" s="110" t="s">
        <v>1125</v>
      </c>
      <c r="AK45" s="110"/>
      <c r="AL45" s="110" t="s">
        <v>1126</v>
      </c>
      <c r="AM45" s="122" t="s">
        <v>699</v>
      </c>
      <c r="AN45" s="122" t="s">
        <v>647</v>
      </c>
      <c r="AO45" s="122" t="s">
        <v>783</v>
      </c>
      <c r="AP45" s="111" t="s">
        <v>1127</v>
      </c>
      <c r="AQ45" s="111" t="s">
        <v>769</v>
      </c>
      <c r="AR45" s="111" t="s">
        <v>876</v>
      </c>
      <c r="AS45" s="112" t="s">
        <v>653</v>
      </c>
      <c r="AT45" s="112" t="s">
        <v>654</v>
      </c>
      <c r="AU45" s="112" t="s">
        <v>655</v>
      </c>
    </row>
    <row r="46" spans="1:47" ht="124" x14ac:dyDescent="0.3">
      <c r="A46" s="102" t="s">
        <v>1128</v>
      </c>
      <c r="B46" s="102" t="s">
        <v>134</v>
      </c>
      <c r="C46" s="102"/>
      <c r="D46" s="102"/>
      <c r="E46" s="102"/>
      <c r="F46" s="102" t="s">
        <v>1129</v>
      </c>
      <c r="G46" s="102"/>
      <c r="H46" s="102"/>
      <c r="I46" s="103"/>
      <c r="J46" s="102"/>
      <c r="K46" s="102" t="s">
        <v>1130</v>
      </c>
      <c r="L46" s="102"/>
      <c r="M46" s="102"/>
      <c r="N46" s="102"/>
      <c r="O46" s="102" t="s">
        <v>1131</v>
      </c>
      <c r="P46" s="105"/>
      <c r="Q46" s="102"/>
      <c r="R46" s="102"/>
      <c r="S46" s="102"/>
      <c r="T46" s="106"/>
      <c r="U46" s="106"/>
      <c r="V46" s="102"/>
      <c r="W46" s="107" t="s">
        <v>1132</v>
      </c>
      <c r="X46" s="106"/>
      <c r="Y46" s="108" t="s">
        <v>1133</v>
      </c>
      <c r="Z46" s="108"/>
      <c r="AA46" s="108"/>
      <c r="AB46" s="102" t="s">
        <v>1133</v>
      </c>
      <c r="AC46" s="102"/>
      <c r="AD46" s="102" t="s">
        <v>1134</v>
      </c>
      <c r="AE46" s="102" t="s">
        <v>162</v>
      </c>
      <c r="AF46" s="102" t="s">
        <v>1028</v>
      </c>
      <c r="AG46" s="109"/>
      <c r="AH46" s="114" t="s">
        <v>671</v>
      </c>
      <c r="AI46" s="110" t="s">
        <v>1135</v>
      </c>
      <c r="AJ46" s="110" t="s">
        <v>1136</v>
      </c>
      <c r="AK46" s="110"/>
      <c r="AL46" s="110" t="s">
        <v>1137</v>
      </c>
      <c r="AM46" s="122" t="s">
        <v>647</v>
      </c>
      <c r="AN46" s="122" t="s">
        <v>647</v>
      </c>
      <c r="AO46" s="122" t="s">
        <v>687</v>
      </c>
      <c r="AP46" s="111" t="s">
        <v>1127</v>
      </c>
      <c r="AQ46" s="111" t="s">
        <v>769</v>
      </c>
      <c r="AR46" s="111" t="s">
        <v>876</v>
      </c>
      <c r="AS46" s="112" t="s">
        <v>653</v>
      </c>
      <c r="AT46" s="112" t="s">
        <v>654</v>
      </c>
      <c r="AU46" s="112" t="s">
        <v>655</v>
      </c>
    </row>
    <row r="47" spans="1:47" ht="201.5" x14ac:dyDescent="0.3">
      <c r="A47" s="102" t="s">
        <v>1138</v>
      </c>
      <c r="B47" s="102" t="s">
        <v>297</v>
      </c>
      <c r="C47" s="102"/>
      <c r="D47" s="102"/>
      <c r="E47" s="102"/>
      <c r="F47" s="102" t="s">
        <v>1139</v>
      </c>
      <c r="G47" s="102"/>
      <c r="H47" s="102"/>
      <c r="I47" s="103"/>
      <c r="J47" s="102"/>
      <c r="K47" s="102" t="s">
        <v>1140</v>
      </c>
      <c r="L47" s="102"/>
      <c r="M47" s="102"/>
      <c r="N47" s="102"/>
      <c r="O47" s="102" t="s">
        <v>1141</v>
      </c>
      <c r="P47" s="105"/>
      <c r="Q47" s="102"/>
      <c r="R47" s="102"/>
      <c r="S47" s="102"/>
      <c r="T47" s="106"/>
      <c r="U47" s="106"/>
      <c r="V47" s="102"/>
      <c r="W47" s="107" t="s">
        <v>1142</v>
      </c>
      <c r="X47" s="106"/>
      <c r="Y47" s="108" t="s">
        <v>1143</v>
      </c>
      <c r="Z47" s="108"/>
      <c r="AA47" s="108"/>
      <c r="AB47" s="102" t="s">
        <v>1144</v>
      </c>
      <c r="AC47" s="102"/>
      <c r="AD47" s="102" t="s">
        <v>1145</v>
      </c>
      <c r="AE47" s="102" t="s">
        <v>302</v>
      </c>
      <c r="AF47" s="102" t="s">
        <v>1146</v>
      </c>
      <c r="AG47" s="109"/>
      <c r="AH47" s="115" t="s">
        <v>731</v>
      </c>
      <c r="AI47" s="110" t="s">
        <v>1147</v>
      </c>
      <c r="AJ47" s="110" t="s">
        <v>1148</v>
      </c>
      <c r="AK47" s="110"/>
      <c r="AL47" s="110" t="s">
        <v>1149</v>
      </c>
      <c r="AM47" s="122" t="s">
        <v>699</v>
      </c>
      <c r="AN47" s="122" t="s">
        <v>647</v>
      </c>
      <c r="AO47" s="122" t="s">
        <v>783</v>
      </c>
      <c r="AP47" s="111" t="s">
        <v>1150</v>
      </c>
      <c r="AQ47" s="111" t="s">
        <v>769</v>
      </c>
      <c r="AR47" s="111" t="s">
        <v>1151</v>
      </c>
      <c r="AS47" s="112" t="s">
        <v>690</v>
      </c>
      <c r="AT47" s="112" t="s">
        <v>654</v>
      </c>
      <c r="AU47" s="112" t="s">
        <v>1152</v>
      </c>
    </row>
    <row r="48" spans="1:47" ht="201.5" x14ac:dyDescent="0.3">
      <c r="A48" s="102" t="s">
        <v>1153</v>
      </c>
      <c r="B48" s="102" t="s">
        <v>297</v>
      </c>
      <c r="C48" s="102"/>
      <c r="D48" s="102"/>
      <c r="E48" s="102"/>
      <c r="F48" s="102" t="s">
        <v>1154</v>
      </c>
      <c r="G48" s="102"/>
      <c r="H48" s="102"/>
      <c r="I48" s="103"/>
      <c r="J48" s="102"/>
      <c r="K48" s="102" t="s">
        <v>1155</v>
      </c>
      <c r="L48" s="102"/>
      <c r="M48" s="102"/>
      <c r="N48" s="102"/>
      <c r="O48" s="102" t="s">
        <v>1141</v>
      </c>
      <c r="P48" s="105"/>
      <c r="Q48" s="102"/>
      <c r="R48" s="102"/>
      <c r="S48" s="102"/>
      <c r="T48" s="106"/>
      <c r="U48" s="106"/>
      <c r="V48" s="102"/>
      <c r="W48" s="107" t="s">
        <v>1156</v>
      </c>
      <c r="X48" s="106"/>
      <c r="Y48" s="108" t="s">
        <v>1143</v>
      </c>
      <c r="Z48" s="108"/>
      <c r="AA48" s="108"/>
      <c r="AB48" s="102" t="s">
        <v>1157</v>
      </c>
      <c r="AC48" s="102"/>
      <c r="AD48" s="102" t="s">
        <v>1158</v>
      </c>
      <c r="AE48" s="102" t="s">
        <v>305</v>
      </c>
      <c r="AF48" s="102" t="s">
        <v>1159</v>
      </c>
      <c r="AG48" s="109"/>
      <c r="AH48" s="115" t="s">
        <v>731</v>
      </c>
      <c r="AI48" s="110" t="s">
        <v>732</v>
      </c>
      <c r="AJ48" s="110" t="s">
        <v>1160</v>
      </c>
      <c r="AK48" s="110"/>
      <c r="AL48" s="110" t="s">
        <v>1161</v>
      </c>
      <c r="AM48" s="122" t="s">
        <v>699</v>
      </c>
      <c r="AN48" s="122" t="s">
        <v>647</v>
      </c>
      <c r="AO48" s="122" t="s">
        <v>783</v>
      </c>
      <c r="AP48" s="111" t="s">
        <v>1162</v>
      </c>
      <c r="AQ48" s="111" t="s">
        <v>1163</v>
      </c>
      <c r="AR48" s="111" t="s">
        <v>1164</v>
      </c>
      <c r="AS48" s="112" t="s">
        <v>1165</v>
      </c>
      <c r="AT48" s="112" t="s">
        <v>654</v>
      </c>
      <c r="AU48" s="112" t="s">
        <v>654</v>
      </c>
    </row>
    <row r="49" spans="1:47" ht="248" x14ac:dyDescent="0.3">
      <c r="A49" s="102" t="s">
        <v>1166</v>
      </c>
      <c r="B49" s="102" t="s">
        <v>297</v>
      </c>
      <c r="C49" s="102"/>
      <c r="D49" s="102"/>
      <c r="E49" s="102"/>
      <c r="F49" s="102" t="s">
        <v>1167</v>
      </c>
      <c r="G49" s="102"/>
      <c r="H49" s="102"/>
      <c r="I49" s="103"/>
      <c r="J49" s="102"/>
      <c r="K49" s="102" t="s">
        <v>1168</v>
      </c>
      <c r="L49" s="102"/>
      <c r="M49" s="102"/>
      <c r="N49" s="102"/>
      <c r="O49" s="102" t="s">
        <v>1169</v>
      </c>
      <c r="P49" s="105"/>
      <c r="Q49" s="102"/>
      <c r="R49" s="102"/>
      <c r="S49" s="102"/>
      <c r="T49" s="106"/>
      <c r="U49" s="106"/>
      <c r="V49" s="102"/>
      <c r="W49" s="107" t="s">
        <v>1170</v>
      </c>
      <c r="X49" s="106"/>
      <c r="Y49" s="108" t="s">
        <v>1143</v>
      </c>
      <c r="Z49" s="108"/>
      <c r="AA49" s="108"/>
      <c r="AB49" s="102" t="s">
        <v>1171</v>
      </c>
      <c r="AC49" s="102"/>
      <c r="AD49" s="102" t="s">
        <v>1172</v>
      </c>
      <c r="AE49" s="102" t="s">
        <v>1173</v>
      </c>
      <c r="AF49" s="102" t="s">
        <v>1174</v>
      </c>
      <c r="AG49" s="109"/>
      <c r="AH49" s="115" t="s">
        <v>731</v>
      </c>
      <c r="AI49" s="110" t="s">
        <v>1175</v>
      </c>
      <c r="AJ49" s="110" t="s">
        <v>1176</v>
      </c>
      <c r="AK49" s="110"/>
      <c r="AL49" s="110" t="s">
        <v>1177</v>
      </c>
      <c r="AM49" s="122" t="s">
        <v>699</v>
      </c>
      <c r="AN49" s="122" t="s">
        <v>699</v>
      </c>
      <c r="AO49" s="122" t="s">
        <v>1011</v>
      </c>
      <c r="AP49" s="111" t="s">
        <v>1178</v>
      </c>
      <c r="AQ49" s="111" t="s">
        <v>1163</v>
      </c>
      <c r="AR49" s="111" t="s">
        <v>1179</v>
      </c>
      <c r="AS49" s="112" t="s">
        <v>690</v>
      </c>
      <c r="AT49" s="112" t="s">
        <v>1165</v>
      </c>
      <c r="AU49" s="112" t="s">
        <v>1180</v>
      </c>
    </row>
    <row r="50" spans="1:47" ht="93" x14ac:dyDescent="0.3">
      <c r="A50" s="102" t="s">
        <v>1181</v>
      </c>
      <c r="B50" s="102" t="s">
        <v>297</v>
      </c>
      <c r="C50" s="102"/>
      <c r="D50" s="102"/>
      <c r="E50" s="102"/>
      <c r="F50" s="102" t="s">
        <v>317</v>
      </c>
      <c r="G50" s="102"/>
      <c r="H50" s="102"/>
      <c r="I50" s="103"/>
      <c r="J50" s="102"/>
      <c r="K50" s="102" t="s">
        <v>1182</v>
      </c>
      <c r="L50" s="102"/>
      <c r="M50" s="102"/>
      <c r="N50" s="102"/>
      <c r="O50" s="102" t="s">
        <v>1183</v>
      </c>
      <c r="P50" s="105"/>
      <c r="Q50" s="102"/>
      <c r="R50" s="102"/>
      <c r="S50" s="102"/>
      <c r="T50" s="106"/>
      <c r="U50" s="106"/>
      <c r="V50" s="102"/>
      <c r="W50" s="107" t="s">
        <v>314</v>
      </c>
      <c r="X50" s="106"/>
      <c r="Y50" s="108" t="s">
        <v>315</v>
      </c>
      <c r="Z50" s="108"/>
      <c r="AA50" s="108"/>
      <c r="AB50" s="102" t="s">
        <v>317</v>
      </c>
      <c r="AC50" s="102"/>
      <c r="AD50" s="102" t="s">
        <v>316</v>
      </c>
      <c r="AE50" s="102"/>
      <c r="AF50" s="102" t="s">
        <v>317</v>
      </c>
      <c r="AG50" s="109"/>
      <c r="AH50" s="115" t="s">
        <v>731</v>
      </c>
      <c r="AI50" s="110" t="s">
        <v>1184</v>
      </c>
      <c r="AJ50" s="110" t="s">
        <v>1184</v>
      </c>
      <c r="AK50" s="110"/>
      <c r="AL50" s="110" t="s">
        <v>1185</v>
      </c>
      <c r="AM50" s="122" t="s">
        <v>647</v>
      </c>
      <c r="AN50" s="122" t="s">
        <v>647</v>
      </c>
      <c r="AO50" s="122" t="s">
        <v>687</v>
      </c>
      <c r="AP50" s="111" t="s">
        <v>1186</v>
      </c>
      <c r="AQ50" s="111" t="s">
        <v>1187</v>
      </c>
      <c r="AR50" s="111" t="s">
        <v>1188</v>
      </c>
      <c r="AS50" s="112" t="s">
        <v>654</v>
      </c>
      <c r="AT50" s="112" t="s">
        <v>654</v>
      </c>
      <c r="AU50" s="112" t="s">
        <v>655</v>
      </c>
    </row>
    <row r="51" spans="1:47" ht="108.5" x14ac:dyDescent="0.3">
      <c r="A51" s="102" t="s">
        <v>1189</v>
      </c>
      <c r="B51" s="102" t="s">
        <v>297</v>
      </c>
      <c r="C51" s="102"/>
      <c r="D51" s="102"/>
      <c r="E51" s="102"/>
      <c r="F51" s="102" t="s">
        <v>1190</v>
      </c>
      <c r="G51" s="102"/>
      <c r="H51" s="102"/>
      <c r="I51" s="103"/>
      <c r="J51" s="102"/>
      <c r="K51" s="102" t="s">
        <v>1191</v>
      </c>
      <c r="L51" s="102"/>
      <c r="M51" s="102"/>
      <c r="N51" s="102"/>
      <c r="O51" s="102" t="s">
        <v>1192</v>
      </c>
      <c r="P51" s="105"/>
      <c r="Q51" s="102"/>
      <c r="R51" s="102"/>
      <c r="S51" s="102"/>
      <c r="T51" s="106"/>
      <c r="U51" s="106"/>
      <c r="V51" s="102"/>
      <c r="W51" s="107" t="s">
        <v>107</v>
      </c>
      <c r="X51" s="106"/>
      <c r="Y51" s="108" t="s">
        <v>1193</v>
      </c>
      <c r="Z51" s="108"/>
      <c r="AA51" s="108"/>
      <c r="AB51" s="102" t="s">
        <v>1194</v>
      </c>
      <c r="AC51" s="102"/>
      <c r="AD51" s="102" t="s">
        <v>1195</v>
      </c>
      <c r="AE51" s="102" t="s">
        <v>323</v>
      </c>
      <c r="AF51" s="102" t="s">
        <v>1196</v>
      </c>
      <c r="AG51" s="109"/>
      <c r="AH51" s="114" t="s">
        <v>671</v>
      </c>
      <c r="AI51" s="110" t="s">
        <v>1197</v>
      </c>
      <c r="AJ51" s="110" t="s">
        <v>1198</v>
      </c>
      <c r="AK51" s="110"/>
      <c r="AL51" s="110" t="s">
        <v>1199</v>
      </c>
      <c r="AM51" s="122" t="s">
        <v>928</v>
      </c>
      <c r="AN51" s="122" t="s">
        <v>928</v>
      </c>
      <c r="AO51" s="122" t="s">
        <v>710</v>
      </c>
      <c r="AP51" s="111" t="s">
        <v>1200</v>
      </c>
      <c r="AQ51" s="111" t="s">
        <v>1163</v>
      </c>
      <c r="AR51" s="111" t="s">
        <v>1201</v>
      </c>
      <c r="AS51" s="112" t="s">
        <v>653</v>
      </c>
      <c r="AT51" s="112" t="s">
        <v>654</v>
      </c>
      <c r="AU51" s="112" t="s">
        <v>655</v>
      </c>
    </row>
    <row r="52" spans="1:47" ht="294.5" x14ac:dyDescent="0.3">
      <c r="A52" s="102" t="s">
        <v>1202</v>
      </c>
      <c r="B52" s="102" t="s">
        <v>297</v>
      </c>
      <c r="C52" s="102"/>
      <c r="D52" s="102"/>
      <c r="E52" s="102"/>
      <c r="F52" s="102" t="s">
        <v>1203</v>
      </c>
      <c r="G52" s="102"/>
      <c r="H52" s="102"/>
      <c r="I52" s="103"/>
      <c r="J52" s="102"/>
      <c r="K52" s="102" t="s">
        <v>1204</v>
      </c>
      <c r="L52" s="102"/>
      <c r="M52" s="102"/>
      <c r="N52" s="102"/>
      <c r="O52" s="102" t="s">
        <v>1205</v>
      </c>
      <c r="P52" s="105"/>
      <c r="Q52" s="102"/>
      <c r="R52" s="102"/>
      <c r="S52" s="102"/>
      <c r="T52" s="106"/>
      <c r="U52" s="106"/>
      <c r="V52" s="102"/>
      <c r="W52" s="107" t="s">
        <v>107</v>
      </c>
      <c r="X52" s="106"/>
      <c r="Y52" s="108" t="s">
        <v>107</v>
      </c>
      <c r="Z52" s="108"/>
      <c r="AA52" s="108"/>
      <c r="AB52" s="102" t="s">
        <v>1194</v>
      </c>
      <c r="AC52" s="102"/>
      <c r="AD52" s="102" t="s">
        <v>1206</v>
      </c>
      <c r="AE52" s="102" t="s">
        <v>323</v>
      </c>
      <c r="AF52" s="102" t="s">
        <v>1207</v>
      </c>
      <c r="AG52" s="109"/>
      <c r="AH52" s="115" t="s">
        <v>731</v>
      </c>
      <c r="AI52" s="110" t="s">
        <v>1208</v>
      </c>
      <c r="AJ52" s="110" t="s">
        <v>1209</v>
      </c>
      <c r="AK52" s="110"/>
      <c r="AL52" s="110" t="s">
        <v>1210</v>
      </c>
      <c r="AM52" s="122" t="s">
        <v>928</v>
      </c>
      <c r="AN52" s="122" t="s">
        <v>647</v>
      </c>
      <c r="AO52" s="122" t="s">
        <v>710</v>
      </c>
      <c r="AP52" s="111" t="s">
        <v>1211</v>
      </c>
      <c r="AQ52" s="111" t="s">
        <v>1163</v>
      </c>
      <c r="AR52" s="111" t="s">
        <v>1212</v>
      </c>
      <c r="AS52" s="112" t="s">
        <v>1165</v>
      </c>
      <c r="AT52" s="112" t="s">
        <v>654</v>
      </c>
      <c r="AU52" s="112" t="s">
        <v>654</v>
      </c>
    </row>
    <row r="53" spans="1:47" ht="294.5" x14ac:dyDescent="0.3">
      <c r="A53" s="102" t="s">
        <v>1213</v>
      </c>
      <c r="B53" s="102" t="s">
        <v>297</v>
      </c>
      <c r="C53" s="102"/>
      <c r="D53" s="102"/>
      <c r="E53" s="102"/>
      <c r="F53" s="102" t="s">
        <v>1214</v>
      </c>
      <c r="G53" s="102"/>
      <c r="H53" s="102"/>
      <c r="I53" s="103"/>
      <c r="J53" s="102"/>
      <c r="K53" s="102" t="s">
        <v>1215</v>
      </c>
      <c r="L53" s="102"/>
      <c r="M53" s="102"/>
      <c r="N53" s="102"/>
      <c r="O53" s="102" t="s">
        <v>1216</v>
      </c>
      <c r="P53" s="105"/>
      <c r="Q53" s="102"/>
      <c r="R53" s="102"/>
      <c r="S53" s="102"/>
      <c r="T53" s="106"/>
      <c r="U53" s="106"/>
      <c r="V53" s="102"/>
      <c r="W53" s="107" t="s">
        <v>1217</v>
      </c>
      <c r="X53" s="106"/>
      <c r="Y53" s="108" t="s">
        <v>107</v>
      </c>
      <c r="Z53" s="108"/>
      <c r="AA53" s="108"/>
      <c r="AB53" s="102" t="s">
        <v>1194</v>
      </c>
      <c r="AC53" s="102"/>
      <c r="AD53" s="102" t="s">
        <v>1218</v>
      </c>
      <c r="AE53" s="102" t="s">
        <v>323</v>
      </c>
      <c r="AF53" s="102" t="s">
        <v>1219</v>
      </c>
      <c r="AG53" s="109"/>
      <c r="AH53" s="115" t="s">
        <v>731</v>
      </c>
      <c r="AI53" s="110" t="s">
        <v>1220</v>
      </c>
      <c r="AJ53" s="110" t="s">
        <v>1209</v>
      </c>
      <c r="AK53" s="110"/>
      <c r="AL53" s="110" t="s">
        <v>1221</v>
      </c>
      <c r="AM53" s="122" t="s">
        <v>928</v>
      </c>
      <c r="AN53" s="122" t="s">
        <v>647</v>
      </c>
      <c r="AO53" s="122" t="s">
        <v>710</v>
      </c>
      <c r="AP53" s="111" t="s">
        <v>1200</v>
      </c>
      <c r="AQ53" s="111" t="s">
        <v>1163</v>
      </c>
      <c r="AR53" s="111" t="s">
        <v>1222</v>
      </c>
      <c r="AS53" s="112" t="s">
        <v>1165</v>
      </c>
      <c r="AT53" s="112" t="s">
        <v>654</v>
      </c>
      <c r="AU53" s="112" t="s">
        <v>654</v>
      </c>
    </row>
    <row r="54" spans="1:47" ht="232.5" x14ac:dyDescent="0.3">
      <c r="A54" s="102" t="s">
        <v>1223</v>
      </c>
      <c r="B54" s="102" t="s">
        <v>1224</v>
      </c>
      <c r="C54" s="102"/>
      <c r="D54" s="102"/>
      <c r="E54" s="102"/>
      <c r="F54" s="102" t="s">
        <v>1225</v>
      </c>
      <c r="G54" s="102"/>
      <c r="H54" s="102"/>
      <c r="I54" s="103"/>
      <c r="J54" s="102"/>
      <c r="K54" s="102" t="s">
        <v>1226</v>
      </c>
      <c r="L54" s="102"/>
      <c r="M54" s="102"/>
      <c r="N54" s="102"/>
      <c r="O54" s="102" t="s">
        <v>1227</v>
      </c>
      <c r="P54" s="105"/>
      <c r="Q54" s="102"/>
      <c r="R54" s="102"/>
      <c r="S54" s="102"/>
      <c r="T54" s="106"/>
      <c r="U54" s="106"/>
      <c r="V54" s="102"/>
      <c r="W54" s="107" t="s">
        <v>1228</v>
      </c>
      <c r="X54" s="106"/>
      <c r="Y54" s="108" t="s">
        <v>1229</v>
      </c>
      <c r="Z54" s="108"/>
      <c r="AA54" s="108"/>
      <c r="AB54" s="102" t="s">
        <v>1230</v>
      </c>
      <c r="AC54" s="102"/>
      <c r="AD54" s="102" t="s">
        <v>1231</v>
      </c>
      <c r="AE54" s="102" t="s">
        <v>1232</v>
      </c>
      <c r="AF54" s="102" t="s">
        <v>1233</v>
      </c>
      <c r="AG54" s="109"/>
      <c r="AH54" s="115" t="s">
        <v>731</v>
      </c>
      <c r="AI54" s="110"/>
      <c r="AJ54" s="110" t="s">
        <v>1234</v>
      </c>
      <c r="AK54" s="110"/>
      <c r="AL54" s="110" t="s">
        <v>1235</v>
      </c>
      <c r="AM54" s="122" t="s">
        <v>647</v>
      </c>
      <c r="AN54" s="122" t="s">
        <v>647</v>
      </c>
      <c r="AO54" s="122" t="s">
        <v>687</v>
      </c>
      <c r="AP54" s="111" t="s">
        <v>1236</v>
      </c>
      <c r="AQ54" s="111" t="s">
        <v>1163</v>
      </c>
      <c r="AR54" s="111" t="s">
        <v>1164</v>
      </c>
      <c r="AS54" s="112" t="s">
        <v>1165</v>
      </c>
      <c r="AT54" s="112" t="s">
        <v>654</v>
      </c>
      <c r="AU54" s="112" t="s">
        <v>654</v>
      </c>
    </row>
    <row r="55" spans="1:47" ht="139.5" x14ac:dyDescent="0.3">
      <c r="A55" s="102" t="s">
        <v>1237</v>
      </c>
      <c r="B55" s="102" t="s">
        <v>1238</v>
      </c>
      <c r="C55" s="102"/>
      <c r="D55" s="102"/>
      <c r="E55" s="102"/>
      <c r="F55" s="102" t="s">
        <v>1239</v>
      </c>
      <c r="G55" s="102"/>
      <c r="H55" s="102"/>
      <c r="I55" s="103"/>
      <c r="J55" s="102"/>
      <c r="K55" s="102" t="s">
        <v>1240</v>
      </c>
      <c r="L55" s="102"/>
      <c r="M55" s="102"/>
      <c r="N55" s="102"/>
      <c r="O55" s="102" t="s">
        <v>1241</v>
      </c>
      <c r="P55" s="105"/>
      <c r="Q55" s="102"/>
      <c r="R55" s="102"/>
      <c r="S55" s="102"/>
      <c r="T55" s="106"/>
      <c r="U55" s="106"/>
      <c r="V55" s="102"/>
      <c r="W55" s="107" t="s">
        <v>1242</v>
      </c>
      <c r="X55" s="106"/>
      <c r="Y55" s="108" t="s">
        <v>1243</v>
      </c>
      <c r="Z55" s="108"/>
      <c r="AA55" s="108"/>
      <c r="AB55" s="102" t="s">
        <v>1244</v>
      </c>
      <c r="AC55" s="102"/>
      <c r="AD55" s="102" t="s">
        <v>1245</v>
      </c>
      <c r="AE55" s="102" t="s">
        <v>1246</v>
      </c>
      <c r="AF55" s="102" t="s">
        <v>1247</v>
      </c>
      <c r="AG55" s="109"/>
      <c r="AH55" s="115" t="s">
        <v>731</v>
      </c>
      <c r="AI55" s="110" t="s">
        <v>1248</v>
      </c>
      <c r="AJ55" s="110" t="s">
        <v>1249</v>
      </c>
      <c r="AK55" s="110"/>
      <c r="AL55" s="110" t="s">
        <v>1250</v>
      </c>
      <c r="AM55" s="122" t="s">
        <v>699</v>
      </c>
      <c r="AN55" s="122" t="s">
        <v>647</v>
      </c>
      <c r="AO55" s="122" t="s">
        <v>710</v>
      </c>
      <c r="AP55" s="111" t="s">
        <v>1251</v>
      </c>
      <c r="AQ55" s="111" t="s">
        <v>1252</v>
      </c>
      <c r="AR55" s="111" t="s">
        <v>1253</v>
      </c>
      <c r="AS55" s="112" t="s">
        <v>1254</v>
      </c>
      <c r="AT55" s="112" t="s">
        <v>654</v>
      </c>
      <c r="AU55" s="112" t="s">
        <v>654</v>
      </c>
    </row>
    <row r="56" spans="1:47" ht="155" x14ac:dyDescent="0.3">
      <c r="A56" s="102" t="s">
        <v>1255</v>
      </c>
      <c r="B56" s="102" t="s">
        <v>1238</v>
      </c>
      <c r="C56" s="102"/>
      <c r="D56" s="102"/>
      <c r="E56" s="102"/>
      <c r="F56" s="102" t="s">
        <v>1256</v>
      </c>
      <c r="G56" s="102"/>
      <c r="H56" s="102"/>
      <c r="I56" s="103"/>
      <c r="J56" s="102"/>
      <c r="K56" s="102" t="s">
        <v>1257</v>
      </c>
      <c r="L56" s="102"/>
      <c r="M56" s="102"/>
      <c r="N56" s="102"/>
      <c r="O56" s="102" t="s">
        <v>1241</v>
      </c>
      <c r="P56" s="105"/>
      <c r="Q56" s="102"/>
      <c r="R56" s="102"/>
      <c r="S56" s="102"/>
      <c r="T56" s="106"/>
      <c r="U56" s="106"/>
      <c r="V56" s="102"/>
      <c r="W56" s="107" t="s">
        <v>1258</v>
      </c>
      <c r="X56" s="106"/>
      <c r="Y56" s="108" t="s">
        <v>1259</v>
      </c>
      <c r="Z56" s="108"/>
      <c r="AA56" s="108"/>
      <c r="AB56" s="102" t="s">
        <v>1260</v>
      </c>
      <c r="AC56" s="102"/>
      <c r="AD56" s="102" t="s">
        <v>1261</v>
      </c>
      <c r="AE56" s="102" t="s">
        <v>1262</v>
      </c>
      <c r="AF56" s="102" t="s">
        <v>95</v>
      </c>
      <c r="AG56" s="109"/>
      <c r="AH56" s="115" t="s">
        <v>731</v>
      </c>
      <c r="AI56" s="110" t="s">
        <v>1263</v>
      </c>
      <c r="AJ56" s="110" t="s">
        <v>1264</v>
      </c>
      <c r="AK56" s="110"/>
      <c r="AL56" s="110" t="s">
        <v>1265</v>
      </c>
      <c r="AM56" s="122" t="s">
        <v>647</v>
      </c>
      <c r="AN56" s="122" t="s">
        <v>647</v>
      </c>
      <c r="AO56" s="122" t="s">
        <v>687</v>
      </c>
      <c r="AP56" s="111" t="s">
        <v>1266</v>
      </c>
      <c r="AQ56" s="111" t="s">
        <v>1267</v>
      </c>
      <c r="AR56" s="111" t="s">
        <v>1268</v>
      </c>
      <c r="AS56" s="112" t="s">
        <v>1269</v>
      </c>
      <c r="AT56" s="112" t="s">
        <v>654</v>
      </c>
      <c r="AU56" s="112" t="s">
        <v>1180</v>
      </c>
    </row>
    <row r="57" spans="1:47" ht="155" x14ac:dyDescent="0.3">
      <c r="A57" s="102" t="s">
        <v>1270</v>
      </c>
      <c r="B57" s="102" t="s">
        <v>1238</v>
      </c>
      <c r="C57" s="102"/>
      <c r="D57" s="102"/>
      <c r="E57" s="102"/>
      <c r="F57" s="102" t="s">
        <v>1271</v>
      </c>
      <c r="G57" s="102"/>
      <c r="H57" s="102"/>
      <c r="I57" s="103"/>
      <c r="J57" s="102"/>
      <c r="K57" s="102" t="s">
        <v>1272</v>
      </c>
      <c r="L57" s="102"/>
      <c r="M57" s="102"/>
      <c r="N57" s="102"/>
      <c r="O57" s="102" t="s">
        <v>1241</v>
      </c>
      <c r="P57" s="105"/>
      <c r="Q57" s="102"/>
      <c r="R57" s="102"/>
      <c r="S57" s="102"/>
      <c r="T57" s="106"/>
      <c r="U57" s="106"/>
      <c r="V57" s="102"/>
      <c r="W57" s="107" t="s">
        <v>1273</v>
      </c>
      <c r="X57" s="106"/>
      <c r="Y57" s="108" t="s">
        <v>1274</v>
      </c>
      <c r="Z57" s="108"/>
      <c r="AA57" s="108"/>
      <c r="AB57" s="102" t="s">
        <v>1275</v>
      </c>
      <c r="AC57" s="102"/>
      <c r="AD57" s="102" t="s">
        <v>1276</v>
      </c>
      <c r="AE57" s="102" t="s">
        <v>1277</v>
      </c>
      <c r="AF57" s="102" t="s">
        <v>1278</v>
      </c>
      <c r="AG57" s="109"/>
      <c r="AH57" s="115" t="s">
        <v>731</v>
      </c>
      <c r="AI57" s="110" t="s">
        <v>1279</v>
      </c>
      <c r="AJ57" s="110" t="s">
        <v>1280</v>
      </c>
      <c r="AK57" s="110"/>
      <c r="AL57" s="110" t="s">
        <v>1281</v>
      </c>
      <c r="AM57" s="122" t="s">
        <v>699</v>
      </c>
      <c r="AN57" s="122" t="s">
        <v>699</v>
      </c>
      <c r="AO57" s="122" t="s">
        <v>1282</v>
      </c>
      <c r="AP57" s="111" t="s">
        <v>1283</v>
      </c>
      <c r="AQ57" s="111" t="s">
        <v>1284</v>
      </c>
      <c r="AR57" s="111" t="s">
        <v>1285</v>
      </c>
      <c r="AS57" s="112" t="s">
        <v>690</v>
      </c>
      <c r="AT57" s="112" t="s">
        <v>654</v>
      </c>
      <c r="AU57" s="112" t="s">
        <v>654</v>
      </c>
    </row>
    <row r="58" spans="1:47" ht="186" x14ac:dyDescent="0.3">
      <c r="A58" s="102" t="s">
        <v>1286</v>
      </c>
      <c r="B58" s="102" t="s">
        <v>1238</v>
      </c>
      <c r="C58" s="102"/>
      <c r="D58" s="102"/>
      <c r="E58" s="102"/>
      <c r="F58" s="102" t="s">
        <v>1287</v>
      </c>
      <c r="G58" s="102"/>
      <c r="H58" s="102"/>
      <c r="I58" s="103"/>
      <c r="J58" s="102"/>
      <c r="K58" s="102" t="s">
        <v>1288</v>
      </c>
      <c r="L58" s="102"/>
      <c r="M58" s="102"/>
      <c r="N58" s="102"/>
      <c r="O58" s="102" t="s">
        <v>1241</v>
      </c>
      <c r="P58" s="105"/>
      <c r="Q58" s="102"/>
      <c r="R58" s="102"/>
      <c r="S58" s="102"/>
      <c r="T58" s="106"/>
      <c r="U58" s="106"/>
      <c r="V58" s="102"/>
      <c r="W58" s="107" t="s">
        <v>1289</v>
      </c>
      <c r="X58" s="106"/>
      <c r="Y58" s="108" t="s">
        <v>1290</v>
      </c>
      <c r="Z58" s="108"/>
      <c r="AA58" s="108"/>
      <c r="AB58" s="102" t="s">
        <v>1291</v>
      </c>
      <c r="AC58" s="102"/>
      <c r="AD58" s="102" t="s">
        <v>1292</v>
      </c>
      <c r="AE58" s="102" t="s">
        <v>1277</v>
      </c>
      <c r="AF58" s="102" t="s">
        <v>1293</v>
      </c>
      <c r="AG58" s="109"/>
      <c r="AH58" s="114" t="s">
        <v>671</v>
      </c>
      <c r="AI58" s="110" t="s">
        <v>1294</v>
      </c>
      <c r="AJ58" s="110" t="s">
        <v>1295</v>
      </c>
      <c r="AK58" s="110"/>
      <c r="AL58" s="110" t="s">
        <v>1281</v>
      </c>
      <c r="AM58" s="122" t="s">
        <v>648</v>
      </c>
      <c r="AN58" s="122" t="s">
        <v>699</v>
      </c>
      <c r="AO58" s="122" t="s">
        <v>699</v>
      </c>
      <c r="AP58" s="111" t="s">
        <v>1283</v>
      </c>
      <c r="AQ58" s="111" t="s">
        <v>1296</v>
      </c>
      <c r="AR58" s="111" t="s">
        <v>1297</v>
      </c>
      <c r="AS58" s="112" t="s">
        <v>690</v>
      </c>
      <c r="AT58" s="112" t="s">
        <v>654</v>
      </c>
      <c r="AU58" s="112" t="s">
        <v>654</v>
      </c>
    </row>
    <row r="59" spans="1:47" ht="232.5" x14ac:dyDescent="0.3">
      <c r="A59" s="102" t="s">
        <v>1298</v>
      </c>
      <c r="B59" s="102" t="s">
        <v>1238</v>
      </c>
      <c r="C59" s="102"/>
      <c r="D59" s="102"/>
      <c r="E59" s="102"/>
      <c r="F59" s="102" t="s">
        <v>1299</v>
      </c>
      <c r="G59" s="102"/>
      <c r="H59" s="102"/>
      <c r="I59" s="103"/>
      <c r="J59" s="102"/>
      <c r="K59" s="102" t="s">
        <v>1300</v>
      </c>
      <c r="L59" s="102"/>
      <c r="M59" s="102"/>
      <c r="N59" s="102"/>
      <c r="O59" s="102" t="s">
        <v>1241</v>
      </c>
      <c r="P59" s="105"/>
      <c r="Q59" s="102"/>
      <c r="R59" s="102"/>
      <c r="S59" s="102"/>
      <c r="T59" s="106"/>
      <c r="U59" s="106"/>
      <c r="V59" s="102"/>
      <c r="W59" s="107" t="s">
        <v>1301</v>
      </c>
      <c r="X59" s="106"/>
      <c r="Y59" s="108" t="s">
        <v>1302</v>
      </c>
      <c r="Z59" s="108"/>
      <c r="AA59" s="108"/>
      <c r="AB59" s="102" t="s">
        <v>1303</v>
      </c>
      <c r="AC59" s="102"/>
      <c r="AD59" s="102" t="s">
        <v>1304</v>
      </c>
      <c r="AE59" s="102" t="s">
        <v>1277</v>
      </c>
      <c r="AF59" s="102" t="s">
        <v>1305</v>
      </c>
      <c r="AG59" s="109"/>
      <c r="AH59" s="115" t="s">
        <v>731</v>
      </c>
      <c r="AI59" s="110" t="s">
        <v>1279</v>
      </c>
      <c r="AJ59" s="110" t="s">
        <v>1306</v>
      </c>
      <c r="AK59" s="110"/>
      <c r="AL59" s="110" t="s">
        <v>1307</v>
      </c>
      <c r="AM59" s="122" t="s">
        <v>699</v>
      </c>
      <c r="AN59" s="122" t="s">
        <v>699</v>
      </c>
      <c r="AO59" s="122" t="s">
        <v>1308</v>
      </c>
      <c r="AP59" s="111" t="s">
        <v>1283</v>
      </c>
      <c r="AQ59" s="111" t="s">
        <v>1309</v>
      </c>
      <c r="AR59" s="111" t="s">
        <v>1310</v>
      </c>
      <c r="AS59" s="112" t="s">
        <v>653</v>
      </c>
      <c r="AT59" s="112" t="s">
        <v>654</v>
      </c>
      <c r="AU59" s="127" t="s">
        <v>1311</v>
      </c>
    </row>
    <row r="60" spans="1:47" ht="139.5" x14ac:dyDescent="0.3">
      <c r="A60" s="102" t="s">
        <v>1312</v>
      </c>
      <c r="B60" s="102" t="s">
        <v>1313</v>
      </c>
      <c r="C60" s="102"/>
      <c r="D60" s="102"/>
      <c r="E60" s="102"/>
      <c r="F60" s="102" t="s">
        <v>1314</v>
      </c>
      <c r="G60" s="102"/>
      <c r="H60" s="102"/>
      <c r="I60" s="103"/>
      <c r="J60" s="102"/>
      <c r="K60" s="102" t="s">
        <v>1315</v>
      </c>
      <c r="L60" s="102"/>
      <c r="M60" s="102"/>
      <c r="N60" s="102"/>
      <c r="O60" s="102" t="s">
        <v>1241</v>
      </c>
      <c r="P60" s="105"/>
      <c r="Q60" s="102"/>
      <c r="R60" s="102"/>
      <c r="S60" s="102"/>
      <c r="T60" s="106"/>
      <c r="U60" s="106"/>
      <c r="V60" s="102"/>
      <c r="W60" s="107" t="s">
        <v>1316</v>
      </c>
      <c r="X60" s="106"/>
      <c r="Y60" s="108" t="s">
        <v>1317</v>
      </c>
      <c r="Z60" s="108"/>
      <c r="AA60" s="108"/>
      <c r="AB60" s="102" t="s">
        <v>1318</v>
      </c>
      <c r="AC60" s="102"/>
      <c r="AD60" s="102" t="s">
        <v>1319</v>
      </c>
      <c r="AE60" s="102" t="s">
        <v>1277</v>
      </c>
      <c r="AF60" s="102" t="s">
        <v>95</v>
      </c>
      <c r="AG60" s="109"/>
      <c r="AH60" s="115" t="s">
        <v>731</v>
      </c>
      <c r="AI60" s="110" t="s">
        <v>1320</v>
      </c>
      <c r="AJ60" s="110" t="s">
        <v>1321</v>
      </c>
      <c r="AK60" s="110"/>
      <c r="AL60" s="110" t="s">
        <v>1322</v>
      </c>
      <c r="AM60" s="122" t="s">
        <v>699</v>
      </c>
      <c r="AN60" s="122" t="s">
        <v>699</v>
      </c>
      <c r="AO60" s="122" t="s">
        <v>1308</v>
      </c>
      <c r="AP60" s="111" t="s">
        <v>1323</v>
      </c>
      <c r="AQ60" s="111" t="s">
        <v>1324</v>
      </c>
      <c r="AR60" s="111" t="s">
        <v>1325</v>
      </c>
      <c r="AS60" s="112" t="s">
        <v>653</v>
      </c>
      <c r="AT60" s="112" t="s">
        <v>654</v>
      </c>
      <c r="AU60" s="127" t="s">
        <v>1311</v>
      </c>
    </row>
    <row r="61" spans="1:47" ht="124" x14ac:dyDescent="0.3">
      <c r="A61" s="102" t="s">
        <v>1326</v>
      </c>
      <c r="B61" s="102" t="s">
        <v>1238</v>
      </c>
      <c r="C61" s="102"/>
      <c r="D61" s="102"/>
      <c r="E61" s="102"/>
      <c r="F61" s="102" t="s">
        <v>1327</v>
      </c>
      <c r="G61" s="102"/>
      <c r="H61" s="102"/>
      <c r="I61" s="103"/>
      <c r="J61" s="102"/>
      <c r="K61" s="102" t="s">
        <v>1328</v>
      </c>
      <c r="L61" s="102"/>
      <c r="M61" s="102"/>
      <c r="N61" s="102"/>
      <c r="O61" s="102" t="s">
        <v>1329</v>
      </c>
      <c r="P61" s="105"/>
      <c r="Q61" s="102"/>
      <c r="R61" s="102"/>
      <c r="S61" s="102"/>
      <c r="T61" s="106"/>
      <c r="U61" s="106"/>
      <c r="V61" s="102"/>
      <c r="W61" s="107" t="s">
        <v>1330</v>
      </c>
      <c r="X61" s="106"/>
      <c r="Y61" s="108" t="s">
        <v>1331</v>
      </c>
      <c r="Z61" s="108"/>
      <c r="AA61" s="108"/>
      <c r="AB61" s="102" t="s">
        <v>1318</v>
      </c>
      <c r="AC61" s="102"/>
      <c r="AD61" s="102" t="s">
        <v>1332</v>
      </c>
      <c r="AE61" s="102" t="s">
        <v>1277</v>
      </c>
      <c r="AF61" s="102" t="s">
        <v>1333</v>
      </c>
      <c r="AG61" s="109"/>
      <c r="AH61" s="20" t="s">
        <v>643</v>
      </c>
      <c r="AI61" s="110" t="s">
        <v>1320</v>
      </c>
      <c r="AJ61" s="110" t="s">
        <v>1334</v>
      </c>
      <c r="AK61" s="110"/>
      <c r="AL61" s="110" t="s">
        <v>1335</v>
      </c>
      <c r="AM61" s="128" t="s">
        <v>1336</v>
      </c>
      <c r="AN61" s="122" t="s">
        <v>647</v>
      </c>
      <c r="AO61" s="128" t="s">
        <v>1337</v>
      </c>
      <c r="AP61" s="111" t="s">
        <v>1338</v>
      </c>
      <c r="AQ61" s="111" t="s">
        <v>1339</v>
      </c>
      <c r="AR61" s="111" t="s">
        <v>1340</v>
      </c>
      <c r="AS61" s="112" t="s">
        <v>1254</v>
      </c>
      <c r="AT61" s="112" t="s">
        <v>1165</v>
      </c>
      <c r="AU61" s="112" t="s">
        <v>1165</v>
      </c>
    </row>
    <row r="62" spans="1:47" ht="155" x14ac:dyDescent="0.3">
      <c r="A62" s="102" t="s">
        <v>1341</v>
      </c>
      <c r="B62" s="102" t="s">
        <v>1238</v>
      </c>
      <c r="C62" s="102"/>
      <c r="D62" s="102"/>
      <c r="E62" s="102"/>
      <c r="F62" s="102" t="s">
        <v>1342</v>
      </c>
      <c r="G62" s="102"/>
      <c r="H62" s="102"/>
      <c r="I62" s="103"/>
      <c r="J62" s="102"/>
      <c r="K62" s="102" t="s">
        <v>1343</v>
      </c>
      <c r="L62" s="102"/>
      <c r="M62" s="102"/>
      <c r="N62" s="102"/>
      <c r="O62" s="102" t="s">
        <v>1329</v>
      </c>
      <c r="P62" s="105"/>
      <c r="Q62" s="102"/>
      <c r="R62" s="102"/>
      <c r="S62" s="102"/>
      <c r="T62" s="106"/>
      <c r="U62" s="106"/>
      <c r="V62" s="102"/>
      <c r="W62" s="107" t="s">
        <v>1344</v>
      </c>
      <c r="X62" s="106"/>
      <c r="Y62" s="108" t="s">
        <v>1345</v>
      </c>
      <c r="Z62" s="108"/>
      <c r="AA62" s="108"/>
      <c r="AB62" s="102" t="s">
        <v>1346</v>
      </c>
      <c r="AC62" s="102"/>
      <c r="AD62" s="102" t="s">
        <v>1347</v>
      </c>
      <c r="AE62" s="102" t="s">
        <v>1348</v>
      </c>
      <c r="AF62" s="102" t="s">
        <v>1349</v>
      </c>
      <c r="AG62" s="109"/>
      <c r="AH62" s="20" t="s">
        <v>643</v>
      </c>
      <c r="AI62" s="110" t="s">
        <v>1320</v>
      </c>
      <c r="AJ62" s="110" t="s">
        <v>1334</v>
      </c>
      <c r="AK62" s="110"/>
      <c r="AL62" s="110" t="s">
        <v>1335</v>
      </c>
      <c r="AM62" s="122" t="s">
        <v>699</v>
      </c>
      <c r="AN62" s="128" t="s">
        <v>1336</v>
      </c>
      <c r="AO62" s="122" t="s">
        <v>710</v>
      </c>
      <c r="AP62" s="111" t="s">
        <v>1350</v>
      </c>
      <c r="AQ62" s="111" t="s">
        <v>1351</v>
      </c>
      <c r="AR62" s="111" t="s">
        <v>1352</v>
      </c>
      <c r="AS62" s="112" t="s">
        <v>1254</v>
      </c>
      <c r="AT62" s="112" t="s">
        <v>1165</v>
      </c>
      <c r="AU62" s="112" t="s">
        <v>1165</v>
      </c>
    </row>
    <row r="63" spans="1:47" ht="108.5" x14ac:dyDescent="0.3">
      <c r="A63" s="102" t="s">
        <v>1353</v>
      </c>
      <c r="B63" s="102" t="s">
        <v>1238</v>
      </c>
      <c r="C63" s="102"/>
      <c r="D63" s="102"/>
      <c r="E63" s="102"/>
      <c r="F63" s="102" t="s">
        <v>1354</v>
      </c>
      <c r="G63" s="102"/>
      <c r="H63" s="102"/>
      <c r="I63" s="103"/>
      <c r="J63" s="102"/>
      <c r="K63" s="102" t="s">
        <v>1355</v>
      </c>
      <c r="L63" s="102"/>
      <c r="M63" s="102"/>
      <c r="N63" s="102"/>
      <c r="O63" s="102" t="s">
        <v>1241</v>
      </c>
      <c r="P63" s="105"/>
      <c r="Q63" s="102"/>
      <c r="R63" s="102"/>
      <c r="S63" s="102"/>
      <c r="T63" s="106"/>
      <c r="U63" s="106"/>
      <c r="V63" s="102"/>
      <c r="W63" s="107" t="s">
        <v>1356</v>
      </c>
      <c r="X63" s="106"/>
      <c r="Y63" s="108" t="s">
        <v>1357</v>
      </c>
      <c r="Z63" s="108"/>
      <c r="AA63" s="108"/>
      <c r="AB63" s="102" t="s">
        <v>1318</v>
      </c>
      <c r="AC63" s="102"/>
      <c r="AD63" s="102" t="s">
        <v>1358</v>
      </c>
      <c r="AE63" s="102" t="s">
        <v>1359</v>
      </c>
      <c r="AF63" s="102" t="s">
        <v>1360</v>
      </c>
      <c r="AG63" s="109"/>
      <c r="AH63" s="114" t="s">
        <v>671</v>
      </c>
      <c r="AI63" s="110" t="s">
        <v>1320</v>
      </c>
      <c r="AJ63" s="110" t="s">
        <v>1361</v>
      </c>
      <c r="AK63" s="110"/>
      <c r="AL63" s="110" t="s">
        <v>1362</v>
      </c>
      <c r="AM63" s="122" t="s">
        <v>648</v>
      </c>
      <c r="AN63" s="122" t="s">
        <v>699</v>
      </c>
      <c r="AO63" s="122" t="s">
        <v>699</v>
      </c>
      <c r="AP63" s="111" t="s">
        <v>1363</v>
      </c>
      <c r="AQ63" s="111" t="s">
        <v>1339</v>
      </c>
      <c r="AR63" s="111" t="s">
        <v>1325</v>
      </c>
      <c r="AS63" s="112" t="s">
        <v>1269</v>
      </c>
      <c r="AT63" s="112" t="s">
        <v>1364</v>
      </c>
      <c r="AU63" s="112" t="s">
        <v>1165</v>
      </c>
    </row>
    <row r="64" spans="1:47" ht="139.5" x14ac:dyDescent="0.3">
      <c r="A64" s="102" t="s">
        <v>1365</v>
      </c>
      <c r="B64" s="102" t="s">
        <v>1238</v>
      </c>
      <c r="C64" s="102"/>
      <c r="D64" s="102"/>
      <c r="E64" s="102"/>
      <c r="F64" s="102" t="s">
        <v>1366</v>
      </c>
      <c r="G64" s="102"/>
      <c r="H64" s="102"/>
      <c r="I64" s="103"/>
      <c r="J64" s="102"/>
      <c r="K64" s="102" t="s">
        <v>1367</v>
      </c>
      <c r="L64" s="102"/>
      <c r="M64" s="102"/>
      <c r="N64" s="102"/>
      <c r="O64" s="102" t="s">
        <v>1368</v>
      </c>
      <c r="P64" s="105"/>
      <c r="Q64" s="102"/>
      <c r="R64" s="102"/>
      <c r="S64" s="102"/>
      <c r="T64" s="106"/>
      <c r="U64" s="106"/>
      <c r="V64" s="102"/>
      <c r="W64" s="107" t="s">
        <v>1369</v>
      </c>
      <c r="X64" s="106"/>
      <c r="Y64" s="108" t="s">
        <v>1370</v>
      </c>
      <c r="Z64" s="108"/>
      <c r="AA64" s="108"/>
      <c r="AB64" s="102" t="s">
        <v>1371</v>
      </c>
      <c r="AC64" s="102"/>
      <c r="AD64" s="102" t="s">
        <v>1372</v>
      </c>
      <c r="AE64" s="102" t="s">
        <v>1373</v>
      </c>
      <c r="AF64" s="102" t="s">
        <v>111</v>
      </c>
      <c r="AG64" s="109"/>
      <c r="AH64" s="20" t="s">
        <v>643</v>
      </c>
      <c r="AI64" s="110" t="s">
        <v>1374</v>
      </c>
      <c r="AJ64" s="110" t="s">
        <v>1375</v>
      </c>
      <c r="AK64" s="110"/>
      <c r="AL64" s="110" t="s">
        <v>1376</v>
      </c>
      <c r="AM64" s="122" t="s">
        <v>699</v>
      </c>
      <c r="AN64" s="122" t="s">
        <v>647</v>
      </c>
      <c r="AO64" s="122" t="s">
        <v>710</v>
      </c>
      <c r="AP64" s="111" t="s">
        <v>1377</v>
      </c>
      <c r="AQ64" s="111" t="s">
        <v>1339</v>
      </c>
      <c r="AR64" s="111" t="s">
        <v>1378</v>
      </c>
      <c r="AS64" s="112" t="s">
        <v>1269</v>
      </c>
      <c r="AT64" s="112" t="s">
        <v>1165</v>
      </c>
      <c r="AU64" s="112" t="s">
        <v>1180</v>
      </c>
    </row>
    <row r="65" spans="1:47" ht="186" x14ac:dyDescent="0.3">
      <c r="A65" s="102" t="s">
        <v>1379</v>
      </c>
      <c r="B65" s="102" t="s">
        <v>1238</v>
      </c>
      <c r="C65" s="102"/>
      <c r="D65" s="102"/>
      <c r="E65" s="102"/>
      <c r="F65" s="102" t="s">
        <v>1380</v>
      </c>
      <c r="G65" s="102"/>
      <c r="H65" s="102"/>
      <c r="I65" s="103"/>
      <c r="J65" s="102"/>
      <c r="K65" s="102" t="s">
        <v>1381</v>
      </c>
      <c r="L65" s="102"/>
      <c r="M65" s="102"/>
      <c r="N65" s="102"/>
      <c r="O65" s="102" t="s">
        <v>1382</v>
      </c>
      <c r="P65" s="105"/>
      <c r="Q65" s="102"/>
      <c r="R65" s="102"/>
      <c r="S65" s="102"/>
      <c r="T65" s="106"/>
      <c r="U65" s="106"/>
      <c r="V65" s="102"/>
      <c r="W65" s="107" t="s">
        <v>1383</v>
      </c>
      <c r="X65" s="106"/>
      <c r="Y65" s="108" t="s">
        <v>1384</v>
      </c>
      <c r="Z65" s="108"/>
      <c r="AA65" s="108"/>
      <c r="AB65" s="102" t="s">
        <v>1385</v>
      </c>
      <c r="AC65" s="102"/>
      <c r="AD65" s="102" t="s">
        <v>1386</v>
      </c>
      <c r="AE65" s="102" t="s">
        <v>1387</v>
      </c>
      <c r="AF65" s="102" t="s">
        <v>1388</v>
      </c>
      <c r="AG65" s="109"/>
      <c r="AH65" s="115" t="s">
        <v>731</v>
      </c>
      <c r="AI65" s="110" t="s">
        <v>1389</v>
      </c>
      <c r="AJ65" s="110" t="s">
        <v>1390</v>
      </c>
      <c r="AK65" s="110"/>
      <c r="AL65" s="110" t="s">
        <v>1391</v>
      </c>
      <c r="AM65" s="122" t="s">
        <v>699</v>
      </c>
      <c r="AN65" s="122" t="s">
        <v>647</v>
      </c>
      <c r="AO65" s="122" t="s">
        <v>710</v>
      </c>
      <c r="AP65" s="111" t="s">
        <v>1377</v>
      </c>
      <c r="AQ65" s="111" t="s">
        <v>1339</v>
      </c>
      <c r="AR65" s="111" t="s">
        <v>1378</v>
      </c>
      <c r="AS65" s="112" t="s">
        <v>1269</v>
      </c>
      <c r="AT65" s="112" t="s">
        <v>1180</v>
      </c>
      <c r="AU65" s="112" t="s">
        <v>1180</v>
      </c>
    </row>
    <row r="66" spans="1:47" ht="139.5" x14ac:dyDescent="0.3">
      <c r="A66" s="102" t="s">
        <v>1392</v>
      </c>
      <c r="B66" s="102" t="s">
        <v>1238</v>
      </c>
      <c r="C66" s="102"/>
      <c r="D66" s="102"/>
      <c r="E66" s="102"/>
      <c r="F66" s="102" t="s">
        <v>1393</v>
      </c>
      <c r="G66" s="102"/>
      <c r="H66" s="102"/>
      <c r="I66" s="103"/>
      <c r="J66" s="102"/>
      <c r="K66" s="102" t="s">
        <v>1394</v>
      </c>
      <c r="L66" s="102"/>
      <c r="M66" s="102"/>
      <c r="N66" s="102"/>
      <c r="O66" s="102" t="s">
        <v>1395</v>
      </c>
      <c r="P66" s="105"/>
      <c r="Q66" s="102"/>
      <c r="R66" s="102"/>
      <c r="S66" s="102"/>
      <c r="T66" s="106"/>
      <c r="U66" s="106"/>
      <c r="V66" s="102"/>
      <c r="W66" s="107" t="s">
        <v>1396</v>
      </c>
      <c r="X66" s="106"/>
      <c r="Y66" s="108" t="s">
        <v>1397</v>
      </c>
      <c r="Z66" s="108"/>
      <c r="AA66" s="108"/>
      <c r="AB66" s="102" t="s">
        <v>1398</v>
      </c>
      <c r="AC66" s="102"/>
      <c r="AD66" s="102" t="s">
        <v>1399</v>
      </c>
      <c r="AE66" s="102" t="s">
        <v>1400</v>
      </c>
      <c r="AF66" s="102" t="s">
        <v>1401</v>
      </c>
      <c r="AG66" s="109"/>
      <c r="AH66" s="115" t="s">
        <v>731</v>
      </c>
      <c r="AI66" s="110" t="s">
        <v>1402</v>
      </c>
      <c r="AJ66" s="110" t="s">
        <v>1403</v>
      </c>
      <c r="AK66" s="110"/>
      <c r="AL66" s="110" t="s">
        <v>1404</v>
      </c>
      <c r="AM66" s="122" t="s">
        <v>699</v>
      </c>
      <c r="AN66" s="122" t="s">
        <v>699</v>
      </c>
      <c r="AO66" s="122" t="s">
        <v>1405</v>
      </c>
      <c r="AP66" s="111" t="s">
        <v>1377</v>
      </c>
      <c r="AQ66" s="111" t="s">
        <v>1339</v>
      </c>
      <c r="AR66" s="111" t="s">
        <v>1406</v>
      </c>
      <c r="AS66" s="112" t="s">
        <v>1269</v>
      </c>
      <c r="AT66" s="112" t="s">
        <v>1165</v>
      </c>
      <c r="AU66" s="112" t="s">
        <v>1180</v>
      </c>
    </row>
    <row r="67" spans="1:47" ht="186" x14ac:dyDescent="0.3">
      <c r="A67" s="102" t="s">
        <v>1407</v>
      </c>
      <c r="B67" s="102" t="s">
        <v>1238</v>
      </c>
      <c r="C67" s="102"/>
      <c r="D67" s="102"/>
      <c r="E67" s="102"/>
      <c r="F67" s="102" t="s">
        <v>1408</v>
      </c>
      <c r="G67" s="102"/>
      <c r="H67" s="102"/>
      <c r="I67" s="103"/>
      <c r="J67" s="102"/>
      <c r="K67" s="102" t="s">
        <v>1409</v>
      </c>
      <c r="L67" s="102"/>
      <c r="M67" s="102"/>
      <c r="N67" s="102"/>
      <c r="O67" s="102" t="s">
        <v>1410</v>
      </c>
      <c r="P67" s="105"/>
      <c r="Q67" s="102"/>
      <c r="R67" s="102"/>
      <c r="S67" s="102"/>
      <c r="T67" s="106"/>
      <c r="U67" s="106"/>
      <c r="V67" s="102"/>
      <c r="W67" s="107" t="s">
        <v>1411</v>
      </c>
      <c r="X67" s="106"/>
      <c r="Y67" s="108" t="s">
        <v>1412</v>
      </c>
      <c r="Z67" s="108"/>
      <c r="AA67" s="108"/>
      <c r="AB67" s="102" t="s">
        <v>1398</v>
      </c>
      <c r="AC67" s="102"/>
      <c r="AD67" s="102" t="s">
        <v>1413</v>
      </c>
      <c r="AE67" s="102" t="s">
        <v>1414</v>
      </c>
      <c r="AF67" s="102" t="s">
        <v>1415</v>
      </c>
      <c r="AG67" s="109"/>
      <c r="AH67" s="115" t="s">
        <v>731</v>
      </c>
      <c r="AI67" s="110" t="s">
        <v>1416</v>
      </c>
      <c r="AJ67" s="110" t="s">
        <v>1417</v>
      </c>
      <c r="AK67" s="110"/>
      <c r="AL67" s="110" t="s">
        <v>1418</v>
      </c>
      <c r="AM67" s="122" t="s">
        <v>699</v>
      </c>
      <c r="AN67" s="122" t="s">
        <v>647</v>
      </c>
      <c r="AO67" s="122" t="s">
        <v>783</v>
      </c>
      <c r="AP67" s="111" t="s">
        <v>1363</v>
      </c>
      <c r="AQ67" s="111" t="s">
        <v>1339</v>
      </c>
      <c r="AR67" s="111" t="s">
        <v>1419</v>
      </c>
      <c r="AS67" s="112" t="s">
        <v>1254</v>
      </c>
      <c r="AT67" s="112" t="s">
        <v>654</v>
      </c>
      <c r="AU67" s="112" t="s">
        <v>654</v>
      </c>
    </row>
    <row r="68" spans="1:47" ht="186" x14ac:dyDescent="0.3">
      <c r="A68" s="102" t="s">
        <v>1420</v>
      </c>
      <c r="B68" s="102" t="s">
        <v>1238</v>
      </c>
      <c r="C68" s="102"/>
      <c r="D68" s="102"/>
      <c r="E68" s="102"/>
      <c r="F68" s="102" t="s">
        <v>1421</v>
      </c>
      <c r="G68" s="102"/>
      <c r="H68" s="102"/>
      <c r="I68" s="103"/>
      <c r="J68" s="102"/>
      <c r="K68" s="102" t="s">
        <v>1422</v>
      </c>
      <c r="L68" s="102"/>
      <c r="M68" s="102"/>
      <c r="N68" s="102"/>
      <c r="O68" s="102" t="s">
        <v>1423</v>
      </c>
      <c r="P68" s="105"/>
      <c r="Q68" s="102"/>
      <c r="R68" s="102"/>
      <c r="S68" s="102"/>
      <c r="T68" s="106"/>
      <c r="U68" s="106"/>
      <c r="V68" s="102"/>
      <c r="W68" s="107" t="s">
        <v>1424</v>
      </c>
      <c r="X68" s="106"/>
      <c r="Y68" s="108" t="s">
        <v>1370</v>
      </c>
      <c r="Z68" s="108"/>
      <c r="AA68" s="108"/>
      <c r="AB68" s="102" t="s">
        <v>1398</v>
      </c>
      <c r="AC68" s="102"/>
      <c r="AD68" s="102" t="s">
        <v>1425</v>
      </c>
      <c r="AE68" s="102" t="s">
        <v>1414</v>
      </c>
      <c r="AF68" s="102" t="s">
        <v>1426</v>
      </c>
      <c r="AG68" s="109"/>
      <c r="AH68" s="115" t="s">
        <v>731</v>
      </c>
      <c r="AI68" s="110" t="s">
        <v>1427</v>
      </c>
      <c r="AJ68" s="110" t="s">
        <v>1428</v>
      </c>
      <c r="AK68" s="110"/>
      <c r="AL68" s="110" t="s">
        <v>1429</v>
      </c>
      <c r="AM68" s="122" t="s">
        <v>699</v>
      </c>
      <c r="AN68" s="122" t="s">
        <v>647</v>
      </c>
      <c r="AO68" s="122" t="s">
        <v>783</v>
      </c>
      <c r="AP68" s="111" t="s">
        <v>1363</v>
      </c>
      <c r="AQ68" s="111" t="s">
        <v>1339</v>
      </c>
      <c r="AR68" s="111" t="s">
        <v>1419</v>
      </c>
      <c r="AS68" s="112" t="s">
        <v>690</v>
      </c>
      <c r="AT68" s="112" t="s">
        <v>654</v>
      </c>
      <c r="AU68" s="112" t="s">
        <v>654</v>
      </c>
    </row>
    <row r="69" spans="1:47" ht="186" x14ac:dyDescent="0.3">
      <c r="A69" s="102" t="s">
        <v>1430</v>
      </c>
      <c r="B69" s="102" t="s">
        <v>1238</v>
      </c>
      <c r="C69" s="102"/>
      <c r="D69" s="102"/>
      <c r="E69" s="102"/>
      <c r="F69" s="102" t="s">
        <v>1431</v>
      </c>
      <c r="G69" s="102"/>
      <c r="H69" s="102"/>
      <c r="I69" s="103"/>
      <c r="J69" s="102"/>
      <c r="K69" s="102" t="s">
        <v>1432</v>
      </c>
      <c r="L69" s="102"/>
      <c r="M69" s="102"/>
      <c r="N69" s="102"/>
      <c r="O69" s="102" t="s">
        <v>1433</v>
      </c>
      <c r="P69" s="105"/>
      <c r="Q69" s="102"/>
      <c r="R69" s="102"/>
      <c r="S69" s="102"/>
      <c r="T69" s="106"/>
      <c r="U69" s="106"/>
      <c r="V69" s="102"/>
      <c r="W69" s="107" t="s">
        <v>1434</v>
      </c>
      <c r="X69" s="106"/>
      <c r="Y69" s="108" t="s">
        <v>1370</v>
      </c>
      <c r="Z69" s="108"/>
      <c r="AA69" s="108"/>
      <c r="AB69" s="102" t="s">
        <v>1398</v>
      </c>
      <c r="AC69" s="102"/>
      <c r="AD69" s="102" t="s">
        <v>1435</v>
      </c>
      <c r="AE69" s="102" t="s">
        <v>1436</v>
      </c>
      <c r="AF69" s="102" t="s">
        <v>1437</v>
      </c>
      <c r="AG69" s="109"/>
      <c r="AH69" s="115" t="s">
        <v>731</v>
      </c>
      <c r="AI69" s="110" t="s">
        <v>1416</v>
      </c>
      <c r="AJ69" s="110" t="s">
        <v>1417</v>
      </c>
      <c r="AK69" s="110"/>
      <c r="AL69" s="110" t="s">
        <v>1418</v>
      </c>
      <c r="AM69" s="122" t="s">
        <v>699</v>
      </c>
      <c r="AN69" s="122" t="s">
        <v>647</v>
      </c>
      <c r="AO69" s="122" t="s">
        <v>783</v>
      </c>
      <c r="AP69" s="111" t="s">
        <v>1363</v>
      </c>
      <c r="AQ69" s="111" t="s">
        <v>1339</v>
      </c>
      <c r="AR69" s="111" t="s">
        <v>1419</v>
      </c>
      <c r="AS69" s="112" t="s">
        <v>1254</v>
      </c>
      <c r="AT69" s="112" t="s">
        <v>654</v>
      </c>
      <c r="AU69" s="112" t="s">
        <v>654</v>
      </c>
    </row>
    <row r="70" spans="1:47" ht="186" x14ac:dyDescent="0.3">
      <c r="A70" s="102" t="s">
        <v>1438</v>
      </c>
      <c r="B70" s="102" t="s">
        <v>1439</v>
      </c>
      <c r="C70" s="102"/>
      <c r="D70" s="102"/>
      <c r="E70" s="102"/>
      <c r="F70" s="102" t="s">
        <v>1440</v>
      </c>
      <c r="G70" s="102"/>
      <c r="H70" s="102"/>
      <c r="I70" s="103"/>
      <c r="J70" s="102"/>
      <c r="K70" s="102" t="s">
        <v>1432</v>
      </c>
      <c r="L70" s="102"/>
      <c r="M70" s="102"/>
      <c r="N70" s="102"/>
      <c r="O70" s="102" t="s">
        <v>1433</v>
      </c>
      <c r="P70" s="105"/>
      <c r="Q70" s="102"/>
      <c r="R70" s="102"/>
      <c r="S70" s="102"/>
      <c r="T70" s="106"/>
      <c r="U70" s="106"/>
      <c r="V70" s="102"/>
      <c r="W70" s="107" t="s">
        <v>1441</v>
      </c>
      <c r="X70" s="106"/>
      <c r="Y70" s="108" t="s">
        <v>1370</v>
      </c>
      <c r="Z70" s="108"/>
      <c r="AA70" s="108"/>
      <c r="AB70" s="102" t="s">
        <v>1398</v>
      </c>
      <c r="AC70" s="102"/>
      <c r="AD70" s="102" t="s">
        <v>1435</v>
      </c>
      <c r="AE70" s="102" t="s">
        <v>1442</v>
      </c>
      <c r="AF70" s="102" t="s">
        <v>1437</v>
      </c>
      <c r="AG70" s="109"/>
      <c r="AH70" s="115" t="s">
        <v>731</v>
      </c>
      <c r="AI70" s="110" t="s">
        <v>1416</v>
      </c>
      <c r="AJ70" s="110" t="s">
        <v>1417</v>
      </c>
      <c r="AK70" s="110"/>
      <c r="AL70" s="110" t="s">
        <v>1418</v>
      </c>
      <c r="AM70" s="122" t="s">
        <v>699</v>
      </c>
      <c r="AN70" s="122" t="s">
        <v>647</v>
      </c>
      <c r="AO70" s="122" t="s">
        <v>783</v>
      </c>
      <c r="AP70" s="111" t="s">
        <v>1363</v>
      </c>
      <c r="AQ70" s="111" t="s">
        <v>1443</v>
      </c>
      <c r="AR70" s="111" t="s">
        <v>1444</v>
      </c>
      <c r="AS70" s="112" t="s">
        <v>1254</v>
      </c>
      <c r="AT70" s="112" t="s">
        <v>1165</v>
      </c>
      <c r="AU70" s="112" t="s">
        <v>1165</v>
      </c>
    </row>
    <row r="71" spans="1:47" ht="186" x14ac:dyDescent="0.3">
      <c r="A71" s="102" t="s">
        <v>1445</v>
      </c>
      <c r="B71" s="102" t="s">
        <v>1238</v>
      </c>
      <c r="C71" s="102"/>
      <c r="D71" s="102"/>
      <c r="E71" s="102"/>
      <c r="F71" s="102" t="s">
        <v>1446</v>
      </c>
      <c r="G71" s="102"/>
      <c r="H71" s="102"/>
      <c r="I71" s="103"/>
      <c r="J71" s="102"/>
      <c r="K71" s="102" t="s">
        <v>1447</v>
      </c>
      <c r="L71" s="102"/>
      <c r="M71" s="102"/>
      <c r="N71" s="102"/>
      <c r="O71" s="102" t="s">
        <v>1410</v>
      </c>
      <c r="P71" s="105"/>
      <c r="Q71" s="102"/>
      <c r="R71" s="102"/>
      <c r="S71" s="102"/>
      <c r="T71" s="106"/>
      <c r="U71" s="106"/>
      <c r="V71" s="102"/>
      <c r="W71" s="107" t="s">
        <v>1448</v>
      </c>
      <c r="X71" s="106"/>
      <c r="Y71" s="108" t="s">
        <v>1370</v>
      </c>
      <c r="Z71" s="108"/>
      <c r="AA71" s="108"/>
      <c r="AB71" s="102" t="s">
        <v>1398</v>
      </c>
      <c r="AC71" s="102"/>
      <c r="AD71" s="102" t="s">
        <v>1449</v>
      </c>
      <c r="AE71" s="102" t="s">
        <v>342</v>
      </c>
      <c r="AF71" s="102" t="s">
        <v>1450</v>
      </c>
      <c r="AG71" s="109"/>
      <c r="AH71" s="115" t="s">
        <v>731</v>
      </c>
      <c r="AI71" s="110" t="s">
        <v>1416</v>
      </c>
      <c r="AJ71" s="110" t="s">
        <v>1417</v>
      </c>
      <c r="AK71" s="110"/>
      <c r="AL71" s="110" t="s">
        <v>1418</v>
      </c>
      <c r="AM71" s="122" t="s">
        <v>699</v>
      </c>
      <c r="AN71" s="122" t="s">
        <v>699</v>
      </c>
      <c r="AO71" s="122" t="s">
        <v>1282</v>
      </c>
      <c r="AP71" s="111" t="s">
        <v>1451</v>
      </c>
      <c r="AQ71" s="111" t="s">
        <v>1339</v>
      </c>
      <c r="AR71" s="111" t="s">
        <v>1452</v>
      </c>
      <c r="AS71" s="112" t="s">
        <v>1254</v>
      </c>
      <c r="AT71" s="112" t="s">
        <v>654</v>
      </c>
      <c r="AU71" s="112" t="s">
        <v>654</v>
      </c>
    </row>
    <row r="72" spans="1:47" ht="186" x14ac:dyDescent="0.3">
      <c r="A72" s="102" t="s">
        <v>1453</v>
      </c>
      <c r="B72" s="102" t="s">
        <v>1238</v>
      </c>
      <c r="C72" s="102"/>
      <c r="D72" s="102"/>
      <c r="E72" s="102"/>
      <c r="F72" s="102" t="s">
        <v>1454</v>
      </c>
      <c r="G72" s="102"/>
      <c r="H72" s="102"/>
      <c r="I72" s="103"/>
      <c r="J72" s="102"/>
      <c r="K72" s="102" t="s">
        <v>1455</v>
      </c>
      <c r="L72" s="102"/>
      <c r="M72" s="102"/>
      <c r="N72" s="102"/>
      <c r="O72" s="102" t="s">
        <v>1456</v>
      </c>
      <c r="P72" s="105"/>
      <c r="Q72" s="102"/>
      <c r="R72" s="102"/>
      <c r="S72" s="102"/>
      <c r="T72" s="106"/>
      <c r="U72" s="106"/>
      <c r="V72" s="102"/>
      <c r="W72" s="107" t="s">
        <v>1457</v>
      </c>
      <c r="X72" s="106"/>
      <c r="Y72" s="108" t="s">
        <v>1397</v>
      </c>
      <c r="Z72" s="108"/>
      <c r="AA72" s="108"/>
      <c r="AB72" s="102" t="s">
        <v>1398</v>
      </c>
      <c r="AC72" s="102"/>
      <c r="AD72" s="102" t="s">
        <v>1458</v>
      </c>
      <c r="AE72" s="102" t="s">
        <v>1459</v>
      </c>
      <c r="AF72" s="102" t="s">
        <v>1460</v>
      </c>
      <c r="AG72" s="109"/>
      <c r="AH72" s="115" t="s">
        <v>731</v>
      </c>
      <c r="AI72" s="110" t="s">
        <v>1461</v>
      </c>
      <c r="AJ72" s="110" t="s">
        <v>1462</v>
      </c>
      <c r="AK72" s="110"/>
      <c r="AL72" s="110" t="s">
        <v>1463</v>
      </c>
      <c r="AM72" s="122" t="s">
        <v>699</v>
      </c>
      <c r="AN72" s="122" t="s">
        <v>647</v>
      </c>
      <c r="AO72" s="122" t="s">
        <v>710</v>
      </c>
      <c r="AP72" s="111" t="s">
        <v>1451</v>
      </c>
      <c r="AQ72" s="111" t="s">
        <v>1339</v>
      </c>
      <c r="AR72" s="111" t="s">
        <v>1464</v>
      </c>
      <c r="AS72" s="112" t="s">
        <v>1254</v>
      </c>
      <c r="AT72" s="112" t="s">
        <v>654</v>
      </c>
      <c r="AU72" s="112" t="s">
        <v>654</v>
      </c>
    </row>
    <row r="73" spans="1:47" ht="186" x14ac:dyDescent="0.3">
      <c r="A73" s="102" t="s">
        <v>1465</v>
      </c>
      <c r="B73" s="102" t="s">
        <v>1466</v>
      </c>
      <c r="C73" s="102"/>
      <c r="D73" s="102"/>
      <c r="E73" s="102"/>
      <c r="F73" s="102" t="s">
        <v>1467</v>
      </c>
      <c r="G73" s="102"/>
      <c r="H73" s="102"/>
      <c r="I73" s="103"/>
      <c r="J73" s="102"/>
      <c r="K73" s="102" t="s">
        <v>1468</v>
      </c>
      <c r="L73" s="102"/>
      <c r="M73" s="102"/>
      <c r="N73" s="102"/>
      <c r="O73" s="102" t="s">
        <v>1456</v>
      </c>
      <c r="P73" s="105"/>
      <c r="Q73" s="102"/>
      <c r="R73" s="102"/>
      <c r="S73" s="102"/>
      <c r="T73" s="106"/>
      <c r="U73" s="106"/>
      <c r="V73" s="102"/>
      <c r="W73" s="107" t="s">
        <v>1469</v>
      </c>
      <c r="X73" s="106"/>
      <c r="Y73" s="108" t="s">
        <v>1397</v>
      </c>
      <c r="Z73" s="108"/>
      <c r="AA73" s="108"/>
      <c r="AB73" s="102" t="s">
        <v>1398</v>
      </c>
      <c r="AC73" s="102"/>
      <c r="AD73" s="102" t="s">
        <v>1458</v>
      </c>
      <c r="AE73" s="102" t="s">
        <v>1459</v>
      </c>
      <c r="AF73" s="102" t="s">
        <v>1460</v>
      </c>
      <c r="AG73" s="109"/>
      <c r="AH73" s="115" t="s">
        <v>731</v>
      </c>
      <c r="AI73" s="110" t="s">
        <v>1470</v>
      </c>
      <c r="AJ73" s="110" t="s">
        <v>1462</v>
      </c>
      <c r="AK73" s="110"/>
      <c r="AL73" s="110" t="s">
        <v>1463</v>
      </c>
      <c r="AM73" s="122" t="s">
        <v>699</v>
      </c>
      <c r="AN73" s="122" t="s">
        <v>647</v>
      </c>
      <c r="AO73" s="122" t="s">
        <v>710</v>
      </c>
      <c r="AP73" s="111" t="s">
        <v>1451</v>
      </c>
      <c r="AQ73" s="111" t="s">
        <v>1339</v>
      </c>
      <c r="AR73" s="111" t="s">
        <v>1464</v>
      </c>
      <c r="AS73" s="112" t="s">
        <v>1254</v>
      </c>
      <c r="AT73" s="112" t="s">
        <v>654</v>
      </c>
      <c r="AU73" s="112" t="s">
        <v>654</v>
      </c>
    </row>
    <row r="74" spans="1:47" ht="170.5" x14ac:dyDescent="0.3">
      <c r="A74" s="102" t="s">
        <v>1471</v>
      </c>
      <c r="B74" s="102" t="s">
        <v>1238</v>
      </c>
      <c r="C74" s="102"/>
      <c r="D74" s="102"/>
      <c r="E74" s="102"/>
      <c r="F74" s="102" t="s">
        <v>1472</v>
      </c>
      <c r="G74" s="102"/>
      <c r="H74" s="102"/>
      <c r="I74" s="103"/>
      <c r="J74" s="102"/>
      <c r="K74" s="102" t="s">
        <v>1473</v>
      </c>
      <c r="L74" s="102"/>
      <c r="M74" s="102"/>
      <c r="N74" s="102"/>
      <c r="O74" s="102" t="s">
        <v>1474</v>
      </c>
      <c r="P74" s="105"/>
      <c r="Q74" s="102"/>
      <c r="R74" s="102"/>
      <c r="S74" s="102"/>
      <c r="T74" s="106"/>
      <c r="U74" s="106"/>
      <c r="V74" s="102"/>
      <c r="W74" s="107" t="s">
        <v>1475</v>
      </c>
      <c r="X74" s="106"/>
      <c r="Y74" s="108" t="s">
        <v>1370</v>
      </c>
      <c r="Z74" s="108"/>
      <c r="AA74" s="108"/>
      <c r="AB74" s="102" t="s">
        <v>1398</v>
      </c>
      <c r="AC74" s="102"/>
      <c r="AD74" s="102" t="s">
        <v>1476</v>
      </c>
      <c r="AE74" s="102" t="s">
        <v>1477</v>
      </c>
      <c r="AF74" s="102" t="s">
        <v>1478</v>
      </c>
      <c r="AG74" s="109"/>
      <c r="AH74" s="115" t="s">
        <v>731</v>
      </c>
      <c r="AI74" s="110" t="s">
        <v>1479</v>
      </c>
      <c r="AJ74" s="110" t="s">
        <v>1480</v>
      </c>
      <c r="AK74" s="110"/>
      <c r="AL74" s="110" t="s">
        <v>1481</v>
      </c>
      <c r="AM74" s="122" t="s">
        <v>699</v>
      </c>
      <c r="AN74" s="122" t="s">
        <v>699</v>
      </c>
      <c r="AO74" s="122" t="s">
        <v>1482</v>
      </c>
      <c r="AP74" s="111" t="s">
        <v>1483</v>
      </c>
      <c r="AQ74" s="111" t="s">
        <v>1484</v>
      </c>
      <c r="AR74" s="111" t="s">
        <v>1485</v>
      </c>
      <c r="AS74" s="112" t="s">
        <v>1254</v>
      </c>
      <c r="AT74" s="112" t="s">
        <v>654</v>
      </c>
      <c r="AU74" s="112" t="s">
        <v>654</v>
      </c>
    </row>
    <row r="75" spans="1:47" ht="170.5" x14ac:dyDescent="0.3">
      <c r="A75" s="102" t="s">
        <v>1486</v>
      </c>
      <c r="B75" s="102" t="s">
        <v>1487</v>
      </c>
      <c r="C75" s="102"/>
      <c r="D75" s="102"/>
      <c r="E75" s="102"/>
      <c r="F75" s="102" t="s">
        <v>1472</v>
      </c>
      <c r="G75" s="102"/>
      <c r="H75" s="102"/>
      <c r="I75" s="103"/>
      <c r="J75" s="102"/>
      <c r="K75" s="102" t="s">
        <v>1488</v>
      </c>
      <c r="L75" s="102"/>
      <c r="M75" s="102"/>
      <c r="N75" s="102"/>
      <c r="O75" s="102" t="s">
        <v>1474</v>
      </c>
      <c r="P75" s="105"/>
      <c r="Q75" s="102"/>
      <c r="R75" s="102"/>
      <c r="S75" s="102"/>
      <c r="T75" s="106"/>
      <c r="U75" s="106"/>
      <c r="V75" s="102"/>
      <c r="W75" s="107" t="s">
        <v>1475</v>
      </c>
      <c r="X75" s="106"/>
      <c r="Y75" s="108" t="s">
        <v>1370</v>
      </c>
      <c r="Z75" s="108"/>
      <c r="AA75" s="108"/>
      <c r="AB75" s="102" t="s">
        <v>1398</v>
      </c>
      <c r="AC75" s="102"/>
      <c r="AD75" s="102" t="s">
        <v>1489</v>
      </c>
      <c r="AE75" s="102" t="s">
        <v>1490</v>
      </c>
      <c r="AF75" s="102" t="s">
        <v>1478</v>
      </c>
      <c r="AG75" s="109"/>
      <c r="AH75" s="115" t="s">
        <v>731</v>
      </c>
      <c r="AI75" s="110" t="s">
        <v>1491</v>
      </c>
      <c r="AJ75" s="110" t="s">
        <v>1480</v>
      </c>
      <c r="AK75" s="110"/>
      <c r="AL75" s="110" t="s">
        <v>1481</v>
      </c>
      <c r="AM75" s="122" t="s">
        <v>699</v>
      </c>
      <c r="AN75" s="122" t="s">
        <v>647</v>
      </c>
      <c r="AO75" s="122" t="s">
        <v>710</v>
      </c>
      <c r="AP75" s="111" t="s">
        <v>1483</v>
      </c>
      <c r="AQ75" s="111" t="s">
        <v>1484</v>
      </c>
      <c r="AR75" s="111" t="s">
        <v>1452</v>
      </c>
      <c r="AS75" s="112" t="s">
        <v>1254</v>
      </c>
      <c r="AT75" s="112" t="s">
        <v>654</v>
      </c>
      <c r="AU75" s="112" t="s">
        <v>654</v>
      </c>
    </row>
    <row r="76" spans="1:47" ht="186" x14ac:dyDescent="0.3">
      <c r="A76" s="102" t="s">
        <v>1492</v>
      </c>
      <c r="B76" s="102" t="s">
        <v>1238</v>
      </c>
      <c r="C76" s="102"/>
      <c r="D76" s="102"/>
      <c r="E76" s="102"/>
      <c r="F76" s="102" t="s">
        <v>1493</v>
      </c>
      <c r="G76" s="102"/>
      <c r="H76" s="102"/>
      <c r="I76" s="103"/>
      <c r="J76" s="102"/>
      <c r="K76" s="102" t="s">
        <v>1494</v>
      </c>
      <c r="L76" s="102"/>
      <c r="M76" s="102"/>
      <c r="N76" s="102"/>
      <c r="O76" s="102" t="s">
        <v>1495</v>
      </c>
      <c r="P76" s="105"/>
      <c r="Q76" s="102"/>
      <c r="R76" s="102"/>
      <c r="S76" s="102"/>
      <c r="T76" s="106"/>
      <c r="U76" s="106"/>
      <c r="V76" s="102"/>
      <c r="W76" s="107" t="s">
        <v>1496</v>
      </c>
      <c r="X76" s="106"/>
      <c r="Y76" s="108" t="s">
        <v>1370</v>
      </c>
      <c r="Z76" s="108"/>
      <c r="AA76" s="108"/>
      <c r="AB76" s="102" t="s">
        <v>1398</v>
      </c>
      <c r="AC76" s="102"/>
      <c r="AD76" s="102" t="s">
        <v>1497</v>
      </c>
      <c r="AE76" s="102" t="s">
        <v>1477</v>
      </c>
      <c r="AF76" s="102" t="s">
        <v>111</v>
      </c>
      <c r="AG76" s="109"/>
      <c r="AH76" s="114" t="s">
        <v>671</v>
      </c>
      <c r="AI76" s="110" t="s">
        <v>1416</v>
      </c>
      <c r="AJ76" s="110" t="s">
        <v>1417</v>
      </c>
      <c r="AK76" s="110"/>
      <c r="AL76" s="110" t="s">
        <v>1418</v>
      </c>
      <c r="AM76" s="122" t="s">
        <v>699</v>
      </c>
      <c r="AN76" s="122" t="s">
        <v>647</v>
      </c>
      <c r="AO76" s="122" t="s">
        <v>783</v>
      </c>
      <c r="AP76" s="111" t="s">
        <v>1483</v>
      </c>
      <c r="AQ76" s="111" t="s">
        <v>1498</v>
      </c>
      <c r="AR76" s="111" t="s">
        <v>1452</v>
      </c>
      <c r="AS76" s="112" t="s">
        <v>1254</v>
      </c>
      <c r="AT76" s="112" t="s">
        <v>654</v>
      </c>
      <c r="AU76" s="112" t="s">
        <v>654</v>
      </c>
    </row>
    <row r="77" spans="1:47" ht="186" x14ac:dyDescent="0.3">
      <c r="A77" s="102" t="s">
        <v>1499</v>
      </c>
      <c r="B77" s="102" t="s">
        <v>1238</v>
      </c>
      <c r="C77" s="102"/>
      <c r="D77" s="102"/>
      <c r="E77" s="102"/>
      <c r="F77" s="102" t="s">
        <v>1500</v>
      </c>
      <c r="G77" s="102"/>
      <c r="H77" s="102"/>
      <c r="I77" s="103"/>
      <c r="J77" s="102"/>
      <c r="K77" s="102" t="s">
        <v>1501</v>
      </c>
      <c r="L77" s="102"/>
      <c r="M77" s="102"/>
      <c r="N77" s="102"/>
      <c r="O77" s="102" t="s">
        <v>1502</v>
      </c>
      <c r="P77" s="105"/>
      <c r="Q77" s="102"/>
      <c r="R77" s="102"/>
      <c r="S77" s="102"/>
      <c r="T77" s="106"/>
      <c r="U77" s="106"/>
      <c r="V77" s="102"/>
      <c r="W77" s="107" t="s">
        <v>1503</v>
      </c>
      <c r="X77" s="106"/>
      <c r="Y77" s="108" t="s">
        <v>1504</v>
      </c>
      <c r="Z77" s="108"/>
      <c r="AA77" s="108"/>
      <c r="AB77" s="102" t="s">
        <v>1398</v>
      </c>
      <c r="AC77" s="102"/>
      <c r="AD77" s="102" t="s">
        <v>1505</v>
      </c>
      <c r="AE77" s="102" t="s">
        <v>1506</v>
      </c>
      <c r="AF77" s="102" t="s">
        <v>1500</v>
      </c>
      <c r="AG77" s="109"/>
      <c r="AH77" s="114" t="s">
        <v>671</v>
      </c>
      <c r="AI77" s="110" t="s">
        <v>1507</v>
      </c>
      <c r="AJ77" s="110" t="s">
        <v>1508</v>
      </c>
      <c r="AK77" s="110"/>
      <c r="AL77" s="110" t="s">
        <v>1509</v>
      </c>
      <c r="AM77" s="122" t="s">
        <v>699</v>
      </c>
      <c r="AN77" s="122" t="s">
        <v>647</v>
      </c>
      <c r="AO77" s="122" t="s">
        <v>783</v>
      </c>
      <c r="AP77" s="111" t="s">
        <v>1510</v>
      </c>
      <c r="AQ77" s="111" t="s">
        <v>1498</v>
      </c>
      <c r="AR77" s="111" t="s">
        <v>1511</v>
      </c>
      <c r="AS77" s="112" t="s">
        <v>653</v>
      </c>
      <c r="AT77" s="112" t="s">
        <v>654</v>
      </c>
      <c r="AU77" s="112" t="s">
        <v>1512</v>
      </c>
    </row>
    <row r="78" spans="1:47" ht="124" x14ac:dyDescent="0.3">
      <c r="A78" s="102" t="s">
        <v>1513</v>
      </c>
      <c r="B78" s="102" t="s">
        <v>1238</v>
      </c>
      <c r="C78" s="102"/>
      <c r="D78" s="102"/>
      <c r="E78" s="102"/>
      <c r="F78" s="102" t="s">
        <v>1514</v>
      </c>
      <c r="G78" s="102"/>
      <c r="H78" s="102"/>
      <c r="I78" s="103"/>
      <c r="J78" s="102"/>
      <c r="K78" s="102" t="s">
        <v>1515</v>
      </c>
      <c r="L78" s="102"/>
      <c r="M78" s="102"/>
      <c r="N78" s="102"/>
      <c r="O78" s="120" t="s">
        <v>1516</v>
      </c>
      <c r="P78" s="105"/>
      <c r="Q78" s="119"/>
      <c r="R78" s="102"/>
      <c r="S78" s="102"/>
      <c r="T78" s="106"/>
      <c r="U78" s="106"/>
      <c r="V78" s="102"/>
      <c r="W78" s="107" t="s">
        <v>1517</v>
      </c>
      <c r="X78" s="106"/>
      <c r="Y78" s="108" t="s">
        <v>1518</v>
      </c>
      <c r="Z78" s="108"/>
      <c r="AA78" s="108"/>
      <c r="AB78" s="102" t="s">
        <v>1398</v>
      </c>
      <c r="AC78" s="102"/>
      <c r="AD78" s="102" t="s">
        <v>1519</v>
      </c>
      <c r="AE78" s="102" t="s">
        <v>95</v>
      </c>
      <c r="AF78" s="102" t="s">
        <v>1520</v>
      </c>
      <c r="AG78" s="109"/>
      <c r="AH78" s="114" t="s">
        <v>671</v>
      </c>
      <c r="AI78" s="110" t="s">
        <v>1521</v>
      </c>
      <c r="AJ78" s="110" t="s">
        <v>1522</v>
      </c>
      <c r="AK78" s="110"/>
      <c r="AL78" s="110" t="s">
        <v>1523</v>
      </c>
      <c r="AM78" s="122" t="s">
        <v>699</v>
      </c>
      <c r="AN78" s="122" t="s">
        <v>647</v>
      </c>
      <c r="AO78" s="122" t="s">
        <v>710</v>
      </c>
      <c r="AP78" s="111" t="s">
        <v>1524</v>
      </c>
      <c r="AQ78" s="111" t="s">
        <v>1524</v>
      </c>
      <c r="AR78" s="111" t="s">
        <v>1524</v>
      </c>
      <c r="AS78" s="112" t="s">
        <v>1524</v>
      </c>
      <c r="AT78" s="112" t="s">
        <v>1524</v>
      </c>
      <c r="AU78" s="112" t="s">
        <v>1524</v>
      </c>
    </row>
    <row r="79" spans="1:47" ht="186" x14ac:dyDescent="0.3">
      <c r="A79" s="102" t="s">
        <v>1525</v>
      </c>
      <c r="B79" s="102" t="s">
        <v>1238</v>
      </c>
      <c r="C79" s="102"/>
      <c r="D79" s="102"/>
      <c r="E79" s="102"/>
      <c r="F79" s="102" t="s">
        <v>1526</v>
      </c>
      <c r="G79" s="102"/>
      <c r="H79" s="102"/>
      <c r="I79" s="103"/>
      <c r="J79" s="102"/>
      <c r="K79" s="102" t="s">
        <v>1527</v>
      </c>
      <c r="L79" s="102"/>
      <c r="M79" s="102"/>
      <c r="N79" s="102"/>
      <c r="O79" s="102" t="s">
        <v>1528</v>
      </c>
      <c r="P79" s="105"/>
      <c r="Q79" s="102"/>
      <c r="R79" s="102"/>
      <c r="S79" s="102"/>
      <c r="T79" s="106"/>
      <c r="U79" s="106"/>
      <c r="V79" s="102"/>
      <c r="W79" s="107" t="s">
        <v>1529</v>
      </c>
      <c r="X79" s="106"/>
      <c r="Y79" s="108" t="s">
        <v>1504</v>
      </c>
      <c r="Z79" s="108"/>
      <c r="AA79" s="108"/>
      <c r="AB79" s="102" t="s">
        <v>1398</v>
      </c>
      <c r="AC79" s="102"/>
      <c r="AD79" s="102" t="s">
        <v>1530</v>
      </c>
      <c r="AE79" s="102" t="s">
        <v>1506</v>
      </c>
      <c r="AF79" s="102" t="s">
        <v>111</v>
      </c>
      <c r="AG79" s="109"/>
      <c r="AH79" s="115" t="s">
        <v>731</v>
      </c>
      <c r="AI79" s="110" t="s">
        <v>1531</v>
      </c>
      <c r="AJ79" s="110" t="s">
        <v>1532</v>
      </c>
      <c r="AK79" s="110"/>
      <c r="AL79" s="110" t="s">
        <v>1533</v>
      </c>
      <c r="AM79" s="122" t="s">
        <v>648</v>
      </c>
      <c r="AN79" s="122" t="s">
        <v>647</v>
      </c>
      <c r="AO79" s="122" t="s">
        <v>1336</v>
      </c>
      <c r="AP79" s="111" t="s">
        <v>1534</v>
      </c>
      <c r="AQ79" s="111" t="s">
        <v>1535</v>
      </c>
      <c r="AR79" s="111" t="s">
        <v>1536</v>
      </c>
      <c r="AS79" s="112" t="s">
        <v>1254</v>
      </c>
      <c r="AT79" s="112" t="s">
        <v>654</v>
      </c>
      <c r="AU79" s="112" t="s">
        <v>654</v>
      </c>
    </row>
    <row r="80" spans="1:47" ht="186" x14ac:dyDescent="0.3">
      <c r="A80" s="102" t="s">
        <v>1537</v>
      </c>
      <c r="B80" s="102" t="s">
        <v>1238</v>
      </c>
      <c r="C80" s="102"/>
      <c r="D80" s="102"/>
      <c r="E80" s="102"/>
      <c r="F80" s="102" t="s">
        <v>1538</v>
      </c>
      <c r="G80" s="102"/>
      <c r="H80" s="102"/>
      <c r="I80" s="103"/>
      <c r="J80" s="102"/>
      <c r="K80" s="102" t="s">
        <v>1539</v>
      </c>
      <c r="L80" s="102"/>
      <c r="M80" s="102"/>
      <c r="N80" s="102"/>
      <c r="O80" s="102" t="s">
        <v>1540</v>
      </c>
      <c r="P80" s="105"/>
      <c r="Q80" s="102"/>
      <c r="R80" s="102"/>
      <c r="S80" s="102"/>
      <c r="T80" s="106"/>
      <c r="U80" s="106"/>
      <c r="V80" s="102"/>
      <c r="W80" s="107" t="s">
        <v>1541</v>
      </c>
      <c r="X80" s="106"/>
      <c r="Y80" s="108" t="s">
        <v>1504</v>
      </c>
      <c r="Z80" s="108"/>
      <c r="AA80" s="108"/>
      <c r="AB80" s="102" t="s">
        <v>1398</v>
      </c>
      <c r="AC80" s="102"/>
      <c r="AD80" s="102" t="s">
        <v>1542</v>
      </c>
      <c r="AE80" s="102" t="s">
        <v>95</v>
      </c>
      <c r="AF80" s="102" t="s">
        <v>111</v>
      </c>
      <c r="AG80" s="109"/>
      <c r="AH80" s="114" t="s">
        <v>671</v>
      </c>
      <c r="AI80" s="110" t="s">
        <v>1543</v>
      </c>
      <c r="AJ80" s="110" t="s">
        <v>1544</v>
      </c>
      <c r="AK80" s="110"/>
      <c r="AL80" s="110" t="s">
        <v>1545</v>
      </c>
      <c r="AM80" s="122" t="s">
        <v>648</v>
      </c>
      <c r="AN80" s="122" t="s">
        <v>648</v>
      </c>
      <c r="AO80" s="122" t="s">
        <v>648</v>
      </c>
      <c r="AP80" s="111" t="s">
        <v>1510</v>
      </c>
      <c r="AQ80" s="111" t="s">
        <v>1535</v>
      </c>
      <c r="AR80" s="111" t="s">
        <v>1325</v>
      </c>
      <c r="AS80" s="112" t="s">
        <v>1269</v>
      </c>
      <c r="AT80" s="112" t="s">
        <v>1546</v>
      </c>
      <c r="AU80" s="112" t="s">
        <v>1546</v>
      </c>
    </row>
    <row r="81" spans="1:47" ht="186" x14ac:dyDescent="0.3">
      <c r="A81" s="102" t="s">
        <v>1547</v>
      </c>
      <c r="B81" s="102" t="s">
        <v>1238</v>
      </c>
      <c r="C81" s="102"/>
      <c r="D81" s="102"/>
      <c r="E81" s="102"/>
      <c r="F81" s="102" t="s">
        <v>1548</v>
      </c>
      <c r="G81" s="102"/>
      <c r="H81" s="102"/>
      <c r="I81" s="103"/>
      <c r="J81" s="102"/>
      <c r="K81" s="102" t="s">
        <v>1549</v>
      </c>
      <c r="L81" s="102"/>
      <c r="M81" s="102"/>
      <c r="N81" s="102"/>
      <c r="O81" s="102" t="s">
        <v>1550</v>
      </c>
      <c r="P81" s="105"/>
      <c r="Q81" s="102"/>
      <c r="R81" s="102"/>
      <c r="S81" s="102"/>
      <c r="T81" s="106"/>
      <c r="U81" s="106"/>
      <c r="V81" s="102"/>
      <c r="W81" s="107" t="s">
        <v>1551</v>
      </c>
      <c r="X81" s="106"/>
      <c r="Y81" s="108" t="s">
        <v>1504</v>
      </c>
      <c r="Z81" s="108"/>
      <c r="AA81" s="108"/>
      <c r="AB81" s="102" t="s">
        <v>1398</v>
      </c>
      <c r="AC81" s="102"/>
      <c r="AD81" s="102" t="s">
        <v>1552</v>
      </c>
      <c r="AE81" s="102" t="s">
        <v>95</v>
      </c>
      <c r="AF81" s="102" t="s">
        <v>111</v>
      </c>
      <c r="AG81" s="109"/>
      <c r="AH81" s="114" t="s">
        <v>671</v>
      </c>
      <c r="AI81" s="110" t="s">
        <v>1521</v>
      </c>
      <c r="AJ81" s="110" t="s">
        <v>1553</v>
      </c>
      <c r="AK81" s="110"/>
      <c r="AL81" s="110" t="s">
        <v>1554</v>
      </c>
      <c r="AM81" s="122" t="s">
        <v>648</v>
      </c>
      <c r="AN81" s="122" t="s">
        <v>647</v>
      </c>
      <c r="AO81" s="122" t="s">
        <v>1336</v>
      </c>
      <c r="AP81" s="111" t="s">
        <v>1510</v>
      </c>
      <c r="AQ81" s="111" t="s">
        <v>1535</v>
      </c>
      <c r="AR81" s="111" t="s">
        <v>1536</v>
      </c>
      <c r="AS81" s="112" t="s">
        <v>1254</v>
      </c>
      <c r="AT81" s="112" t="s">
        <v>654</v>
      </c>
      <c r="AU81" s="112" t="s">
        <v>654</v>
      </c>
    </row>
    <row r="82" spans="1:47" ht="186" x14ac:dyDescent="0.3">
      <c r="A82" s="102" t="s">
        <v>1555</v>
      </c>
      <c r="B82" s="102" t="s">
        <v>1238</v>
      </c>
      <c r="C82" s="102"/>
      <c r="D82" s="102"/>
      <c r="E82" s="102"/>
      <c r="F82" s="102" t="s">
        <v>1556</v>
      </c>
      <c r="G82" s="102"/>
      <c r="H82" s="102"/>
      <c r="I82" s="103"/>
      <c r="J82" s="102"/>
      <c r="K82" s="102" t="s">
        <v>1557</v>
      </c>
      <c r="L82" s="102"/>
      <c r="M82" s="102"/>
      <c r="N82" s="102"/>
      <c r="O82" s="102" t="s">
        <v>1558</v>
      </c>
      <c r="P82" s="105"/>
      <c r="Q82" s="102"/>
      <c r="R82" s="102"/>
      <c r="S82" s="102"/>
      <c r="T82" s="106"/>
      <c r="U82" s="106"/>
      <c r="V82" s="102"/>
      <c r="W82" s="107" t="s">
        <v>1559</v>
      </c>
      <c r="X82" s="106"/>
      <c r="Y82" s="108" t="s">
        <v>1504</v>
      </c>
      <c r="Z82" s="108"/>
      <c r="AA82" s="108"/>
      <c r="AB82" s="102" t="s">
        <v>1398</v>
      </c>
      <c r="AC82" s="102"/>
      <c r="AD82" s="102" t="s">
        <v>1560</v>
      </c>
      <c r="AE82" s="102" t="s">
        <v>1506</v>
      </c>
      <c r="AF82" s="102" t="s">
        <v>1561</v>
      </c>
      <c r="AG82" s="109"/>
      <c r="AH82" s="115" t="s">
        <v>731</v>
      </c>
      <c r="AI82" s="110" t="s">
        <v>1562</v>
      </c>
      <c r="AJ82" s="110" t="s">
        <v>1563</v>
      </c>
      <c r="AK82" s="110"/>
      <c r="AL82" s="110" t="s">
        <v>1564</v>
      </c>
      <c r="AM82" s="122" t="s">
        <v>647</v>
      </c>
      <c r="AN82" s="122" t="s">
        <v>647</v>
      </c>
      <c r="AO82" s="122" t="s">
        <v>687</v>
      </c>
      <c r="AP82" s="111" t="s">
        <v>1510</v>
      </c>
      <c r="AQ82" s="111" t="s">
        <v>1535</v>
      </c>
      <c r="AR82" s="111" t="s">
        <v>1536</v>
      </c>
      <c r="AS82" s="112" t="s">
        <v>690</v>
      </c>
      <c r="AT82" s="112" t="s">
        <v>654</v>
      </c>
      <c r="AU82" s="112" t="s">
        <v>1152</v>
      </c>
    </row>
    <row r="83" spans="1:47" ht="124" x14ac:dyDescent="0.3">
      <c r="A83" s="102" t="s">
        <v>1565</v>
      </c>
      <c r="B83" s="102" t="s">
        <v>1238</v>
      </c>
      <c r="C83" s="102"/>
      <c r="D83" s="102"/>
      <c r="E83" s="102"/>
      <c r="F83" s="102" t="s">
        <v>1556</v>
      </c>
      <c r="G83" s="102"/>
      <c r="H83" s="102"/>
      <c r="I83" s="103"/>
      <c r="J83" s="102"/>
      <c r="K83" s="102" t="s">
        <v>1566</v>
      </c>
      <c r="L83" s="102"/>
      <c r="M83" s="102"/>
      <c r="N83" s="102"/>
      <c r="O83" s="102" t="s">
        <v>1567</v>
      </c>
      <c r="P83" s="105"/>
      <c r="Q83" s="102"/>
      <c r="R83" s="102"/>
      <c r="S83" s="102"/>
      <c r="T83" s="106"/>
      <c r="U83" s="106"/>
      <c r="V83" s="102"/>
      <c r="W83" s="107" t="s">
        <v>1517</v>
      </c>
      <c r="X83" s="106"/>
      <c r="Y83" s="108" t="s">
        <v>1568</v>
      </c>
      <c r="Z83" s="108"/>
      <c r="AA83" s="108"/>
      <c r="AB83" s="102" t="s">
        <v>1398</v>
      </c>
      <c r="AC83" s="102"/>
      <c r="AD83" s="102" t="s">
        <v>1569</v>
      </c>
      <c r="AE83" s="102" t="s">
        <v>95</v>
      </c>
      <c r="AF83" s="102" t="s">
        <v>1561</v>
      </c>
      <c r="AG83" s="109"/>
      <c r="AH83" s="115" t="s">
        <v>731</v>
      </c>
      <c r="AI83" s="110" t="s">
        <v>1521</v>
      </c>
      <c r="AJ83" s="110" t="s">
        <v>1522</v>
      </c>
      <c r="AK83" s="110"/>
      <c r="AL83" s="110" t="s">
        <v>1523</v>
      </c>
      <c r="AM83" s="122" t="s">
        <v>647</v>
      </c>
      <c r="AN83" s="122" t="s">
        <v>647</v>
      </c>
      <c r="AO83" s="122" t="s">
        <v>687</v>
      </c>
      <c r="AP83" s="111" t="s">
        <v>1524</v>
      </c>
      <c r="AQ83" s="111" t="s">
        <v>1524</v>
      </c>
      <c r="AR83" s="111" t="s">
        <v>1524</v>
      </c>
      <c r="AS83" s="112" t="s">
        <v>1524</v>
      </c>
      <c r="AT83" s="112" t="s">
        <v>1524</v>
      </c>
      <c r="AU83" s="112" t="s">
        <v>1524</v>
      </c>
    </row>
    <row r="84" spans="1:47" ht="108.5" x14ac:dyDescent="0.3">
      <c r="A84" s="102" t="s">
        <v>1570</v>
      </c>
      <c r="B84" s="102" t="s">
        <v>1238</v>
      </c>
      <c r="C84" s="102"/>
      <c r="D84" s="102"/>
      <c r="E84" s="102"/>
      <c r="F84" s="102" t="s">
        <v>1556</v>
      </c>
      <c r="G84" s="102"/>
      <c r="H84" s="102"/>
      <c r="I84" s="103"/>
      <c r="J84" s="102"/>
      <c r="K84" s="102" t="s">
        <v>1571</v>
      </c>
      <c r="L84" s="102"/>
      <c r="M84" s="102"/>
      <c r="N84" s="102"/>
      <c r="O84" s="102" t="s">
        <v>1528</v>
      </c>
      <c r="P84" s="105"/>
      <c r="Q84" s="102"/>
      <c r="R84" s="102"/>
      <c r="S84" s="102"/>
      <c r="T84" s="106"/>
      <c r="U84" s="106"/>
      <c r="V84" s="102"/>
      <c r="W84" s="107" t="s">
        <v>1572</v>
      </c>
      <c r="X84" s="106"/>
      <c r="Y84" s="108" t="s">
        <v>1504</v>
      </c>
      <c r="Z84" s="108"/>
      <c r="AA84" s="108"/>
      <c r="AB84" s="102" t="s">
        <v>1398</v>
      </c>
      <c r="AC84" s="102"/>
      <c r="AD84" s="102" t="s">
        <v>1573</v>
      </c>
      <c r="AE84" s="102" t="s">
        <v>1506</v>
      </c>
      <c r="AF84" s="102" t="s">
        <v>111</v>
      </c>
      <c r="AG84" s="109"/>
      <c r="AH84" s="115" t="s">
        <v>731</v>
      </c>
      <c r="AI84" s="110" t="s">
        <v>1531</v>
      </c>
      <c r="AJ84" s="110" t="s">
        <v>1532</v>
      </c>
      <c r="AK84" s="110"/>
      <c r="AL84" s="110" t="s">
        <v>1533</v>
      </c>
      <c r="AM84" s="122" t="s">
        <v>648</v>
      </c>
      <c r="AN84" s="122" t="s">
        <v>647</v>
      </c>
      <c r="AO84" s="122" t="s">
        <v>1336</v>
      </c>
      <c r="AP84" s="111" t="s">
        <v>1574</v>
      </c>
      <c r="AQ84" s="111" t="s">
        <v>1575</v>
      </c>
      <c r="AR84" s="111" t="s">
        <v>1576</v>
      </c>
      <c r="AS84" s="112" t="s">
        <v>653</v>
      </c>
      <c r="AT84" s="112" t="s">
        <v>654</v>
      </c>
      <c r="AU84" s="127" t="s">
        <v>1311</v>
      </c>
    </row>
    <row r="85" spans="1:47" ht="77.5" x14ac:dyDescent="0.3">
      <c r="A85" s="102" t="s">
        <v>1577</v>
      </c>
      <c r="B85" s="102" t="s">
        <v>1238</v>
      </c>
      <c r="C85" s="102"/>
      <c r="D85" s="102"/>
      <c r="E85" s="102"/>
      <c r="F85" s="102" t="s">
        <v>1578</v>
      </c>
      <c r="G85" s="102"/>
      <c r="H85" s="102"/>
      <c r="I85" s="103"/>
      <c r="J85" s="102"/>
      <c r="K85" s="102" t="s">
        <v>1579</v>
      </c>
      <c r="L85" s="102"/>
      <c r="M85" s="102"/>
      <c r="N85" s="102"/>
      <c r="O85" s="102" t="s">
        <v>1580</v>
      </c>
      <c r="P85" s="105"/>
      <c r="Q85" s="102"/>
      <c r="R85" s="102"/>
      <c r="S85" s="102"/>
      <c r="T85" s="106"/>
      <c r="U85" s="106"/>
      <c r="V85" s="102"/>
      <c r="W85" s="107" t="s">
        <v>1581</v>
      </c>
      <c r="X85" s="106"/>
      <c r="Y85" s="108" t="s">
        <v>1582</v>
      </c>
      <c r="Z85" s="108"/>
      <c r="AA85" s="108"/>
      <c r="AB85" s="102" t="s">
        <v>1583</v>
      </c>
      <c r="AC85" s="102"/>
      <c r="AD85" s="102" t="s">
        <v>1584</v>
      </c>
      <c r="AE85" s="102" t="s">
        <v>1506</v>
      </c>
      <c r="AF85" s="102" t="s">
        <v>111</v>
      </c>
      <c r="AG85" s="109"/>
      <c r="AH85" s="115" t="s">
        <v>731</v>
      </c>
      <c r="AI85" s="110" t="s">
        <v>1562</v>
      </c>
      <c r="AJ85" s="110" t="s">
        <v>1585</v>
      </c>
      <c r="AK85" s="110"/>
      <c r="AL85" s="110" t="s">
        <v>1586</v>
      </c>
      <c r="AM85" s="122" t="s">
        <v>699</v>
      </c>
      <c r="AN85" s="122" t="s">
        <v>647</v>
      </c>
      <c r="AO85" s="122" t="s">
        <v>710</v>
      </c>
      <c r="AP85" s="111" t="s">
        <v>1587</v>
      </c>
      <c r="AQ85" s="111" t="s">
        <v>1588</v>
      </c>
      <c r="AR85" s="111" t="s">
        <v>1589</v>
      </c>
      <c r="AS85" s="112" t="s">
        <v>1254</v>
      </c>
      <c r="AT85" s="112" t="s">
        <v>654</v>
      </c>
      <c r="AU85" s="112" t="s">
        <v>654</v>
      </c>
    </row>
    <row r="86" spans="1:47" ht="62" x14ac:dyDescent="0.3">
      <c r="A86" s="102" t="s">
        <v>1590</v>
      </c>
      <c r="B86" s="102" t="s">
        <v>1238</v>
      </c>
      <c r="C86" s="102"/>
      <c r="D86" s="102"/>
      <c r="E86" s="102"/>
      <c r="F86" s="102" t="s">
        <v>1591</v>
      </c>
      <c r="G86" s="102"/>
      <c r="H86" s="102"/>
      <c r="I86" s="103"/>
      <c r="J86" s="102"/>
      <c r="K86" s="102" t="s">
        <v>1592</v>
      </c>
      <c r="L86" s="102"/>
      <c r="M86" s="102"/>
      <c r="N86" s="102"/>
      <c r="O86" s="102" t="s">
        <v>1540</v>
      </c>
      <c r="P86" s="105"/>
      <c r="Q86" s="102"/>
      <c r="R86" s="102"/>
      <c r="S86" s="102"/>
      <c r="T86" s="106"/>
      <c r="U86" s="106"/>
      <c r="V86" s="102"/>
      <c r="W86" s="107" t="s">
        <v>1551</v>
      </c>
      <c r="X86" s="106"/>
      <c r="Y86" s="108" t="s">
        <v>1582</v>
      </c>
      <c r="Z86" s="108"/>
      <c r="AA86" s="108"/>
      <c r="AB86" s="102" t="s">
        <v>1583</v>
      </c>
      <c r="AC86" s="102"/>
      <c r="AD86" s="102" t="s">
        <v>1584</v>
      </c>
      <c r="AE86" s="102" t="s">
        <v>95</v>
      </c>
      <c r="AF86" s="102" t="s">
        <v>111</v>
      </c>
      <c r="AG86" s="109"/>
      <c r="AH86" s="115" t="s">
        <v>731</v>
      </c>
      <c r="AI86" s="110" t="s">
        <v>1543</v>
      </c>
      <c r="AJ86" s="110" t="s">
        <v>1544</v>
      </c>
      <c r="AK86" s="110"/>
      <c r="AL86" s="110"/>
      <c r="AM86" s="122" t="s">
        <v>648</v>
      </c>
      <c r="AN86" s="122" t="s">
        <v>648</v>
      </c>
      <c r="AO86" s="122" t="s">
        <v>648</v>
      </c>
      <c r="AP86" s="111" t="s">
        <v>1593</v>
      </c>
      <c r="AQ86" s="111" t="s">
        <v>1594</v>
      </c>
      <c r="AR86" s="111" t="s">
        <v>1325</v>
      </c>
      <c r="AS86" s="112" t="s">
        <v>1254</v>
      </c>
      <c r="AT86" s="112" t="s">
        <v>1165</v>
      </c>
      <c r="AU86" s="112" t="s">
        <v>1165</v>
      </c>
    </row>
    <row r="87" spans="1:47" ht="77.5" x14ac:dyDescent="0.3">
      <c r="A87" s="102" t="s">
        <v>1595</v>
      </c>
      <c r="B87" s="102" t="s">
        <v>1238</v>
      </c>
      <c r="C87" s="102"/>
      <c r="D87" s="102"/>
      <c r="E87" s="102"/>
      <c r="F87" s="102" t="s">
        <v>1596</v>
      </c>
      <c r="G87" s="102"/>
      <c r="H87" s="102"/>
      <c r="I87" s="103"/>
      <c r="J87" s="102"/>
      <c r="K87" s="102" t="s">
        <v>1597</v>
      </c>
      <c r="L87" s="102"/>
      <c r="M87" s="102"/>
      <c r="N87" s="102"/>
      <c r="O87" s="102" t="s">
        <v>1580</v>
      </c>
      <c r="P87" s="105"/>
      <c r="Q87" s="102"/>
      <c r="R87" s="102"/>
      <c r="S87" s="102"/>
      <c r="T87" s="106"/>
      <c r="U87" s="106"/>
      <c r="V87" s="102"/>
      <c r="W87" s="107" t="s">
        <v>1597</v>
      </c>
      <c r="X87" s="106"/>
      <c r="Y87" s="108" t="s">
        <v>1582</v>
      </c>
      <c r="Z87" s="108"/>
      <c r="AA87" s="108"/>
      <c r="AB87" s="102" t="s">
        <v>1583</v>
      </c>
      <c r="AC87" s="102"/>
      <c r="AD87" s="102" t="s">
        <v>1584</v>
      </c>
      <c r="AE87" s="102" t="s">
        <v>1506</v>
      </c>
      <c r="AF87" s="102" t="s">
        <v>111</v>
      </c>
      <c r="AG87" s="109"/>
      <c r="AH87" s="115" t="s">
        <v>731</v>
      </c>
      <c r="AI87" s="110" t="s">
        <v>1562</v>
      </c>
      <c r="AJ87" s="110" t="s">
        <v>1585</v>
      </c>
      <c r="AK87" s="110"/>
      <c r="AL87" s="110" t="s">
        <v>1586</v>
      </c>
      <c r="AM87" s="122" t="s">
        <v>699</v>
      </c>
      <c r="AN87" s="122" t="s">
        <v>647</v>
      </c>
      <c r="AO87" s="122" t="s">
        <v>710</v>
      </c>
      <c r="AP87" s="111" t="s">
        <v>1598</v>
      </c>
      <c r="AQ87" s="111" t="s">
        <v>1594</v>
      </c>
      <c r="AR87" s="111" t="s">
        <v>1589</v>
      </c>
      <c r="AS87" s="112" t="s">
        <v>1254</v>
      </c>
      <c r="AT87" s="112" t="s">
        <v>654</v>
      </c>
      <c r="AU87" s="112" t="s">
        <v>654</v>
      </c>
    </row>
    <row r="88" spans="1:47" ht="108.5" x14ac:dyDescent="0.3">
      <c r="A88" s="102" t="s">
        <v>1599</v>
      </c>
      <c r="B88" s="102" t="s">
        <v>1238</v>
      </c>
      <c r="C88" s="102"/>
      <c r="D88" s="102"/>
      <c r="E88" s="102"/>
      <c r="F88" s="102" t="s">
        <v>1596</v>
      </c>
      <c r="G88" s="102"/>
      <c r="H88" s="102"/>
      <c r="I88" s="103"/>
      <c r="J88" s="102"/>
      <c r="K88" s="102" t="s">
        <v>1600</v>
      </c>
      <c r="L88" s="102"/>
      <c r="M88" s="102"/>
      <c r="N88" s="102"/>
      <c r="O88" s="102" t="s">
        <v>1528</v>
      </c>
      <c r="P88" s="105"/>
      <c r="Q88" s="102"/>
      <c r="R88" s="102"/>
      <c r="S88" s="102"/>
      <c r="T88" s="106"/>
      <c r="U88" s="106"/>
      <c r="V88" s="102"/>
      <c r="W88" s="107" t="s">
        <v>1572</v>
      </c>
      <c r="X88" s="106"/>
      <c r="Y88" s="108" t="s">
        <v>1582</v>
      </c>
      <c r="Z88" s="108"/>
      <c r="AA88" s="108"/>
      <c r="AB88" s="102" t="s">
        <v>1583</v>
      </c>
      <c r="AC88" s="102"/>
      <c r="AD88" s="102" t="s">
        <v>1569</v>
      </c>
      <c r="AE88" s="102" t="s">
        <v>1506</v>
      </c>
      <c r="AF88" s="102" t="s">
        <v>111</v>
      </c>
      <c r="AG88" s="109"/>
      <c r="AH88" s="115" t="s">
        <v>731</v>
      </c>
      <c r="AI88" s="110" t="s">
        <v>1531</v>
      </c>
      <c r="AJ88" s="110" t="s">
        <v>1532</v>
      </c>
      <c r="AK88" s="110"/>
      <c r="AL88" s="110" t="s">
        <v>1533</v>
      </c>
      <c r="AM88" s="122" t="s">
        <v>648</v>
      </c>
      <c r="AN88" s="122" t="s">
        <v>647</v>
      </c>
      <c r="AO88" s="122" t="s">
        <v>1336</v>
      </c>
      <c r="AP88" s="111" t="s">
        <v>1574</v>
      </c>
      <c r="AQ88" s="111" t="s">
        <v>1601</v>
      </c>
      <c r="AR88" s="111" t="s">
        <v>1576</v>
      </c>
      <c r="AS88" s="112" t="s">
        <v>1254</v>
      </c>
      <c r="AT88" s="112" t="s">
        <v>654</v>
      </c>
      <c r="AU88" s="112" t="s">
        <v>654</v>
      </c>
    </row>
    <row r="89" spans="1:47" ht="263.5" x14ac:dyDescent="0.3">
      <c r="A89" s="102" t="s">
        <v>1602</v>
      </c>
      <c r="B89" s="102" t="s">
        <v>1238</v>
      </c>
      <c r="C89" s="102"/>
      <c r="D89" s="102"/>
      <c r="E89" s="102"/>
      <c r="F89" s="102" t="s">
        <v>1603</v>
      </c>
      <c r="G89" s="102"/>
      <c r="H89" s="102"/>
      <c r="I89" s="103"/>
      <c r="J89" s="102"/>
      <c r="K89" s="102" t="s">
        <v>1604</v>
      </c>
      <c r="L89" s="102"/>
      <c r="M89" s="102"/>
      <c r="N89" s="102"/>
      <c r="O89" s="102" t="s">
        <v>1605</v>
      </c>
      <c r="P89" s="105"/>
      <c r="Q89" s="102"/>
      <c r="R89" s="102"/>
      <c r="S89" s="102"/>
      <c r="T89" s="106"/>
      <c r="U89" s="106"/>
      <c r="V89" s="102"/>
      <c r="W89" s="107" t="s">
        <v>1606</v>
      </c>
      <c r="X89" s="106"/>
      <c r="Y89" s="108" t="s">
        <v>1607</v>
      </c>
      <c r="Z89" s="108"/>
      <c r="AA89" s="108"/>
      <c r="AB89" s="102" t="s">
        <v>1608</v>
      </c>
      <c r="AC89" s="102"/>
      <c r="AD89" s="102" t="s">
        <v>1609</v>
      </c>
      <c r="AE89" s="102" t="s">
        <v>1506</v>
      </c>
      <c r="AF89" s="102" t="s">
        <v>111</v>
      </c>
      <c r="AG89" s="109"/>
      <c r="AH89" s="115" t="s">
        <v>731</v>
      </c>
      <c r="AI89" s="110" t="s">
        <v>1610</v>
      </c>
      <c r="AJ89" s="110" t="s">
        <v>1611</v>
      </c>
      <c r="AK89" s="110"/>
      <c r="AL89" s="110" t="s">
        <v>1612</v>
      </c>
      <c r="AM89" s="122" t="s">
        <v>699</v>
      </c>
      <c r="AN89" s="122" t="s">
        <v>647</v>
      </c>
      <c r="AO89" s="122" t="s">
        <v>710</v>
      </c>
      <c r="AP89" s="111" t="s">
        <v>1613</v>
      </c>
      <c r="AQ89" s="111" t="s">
        <v>1614</v>
      </c>
      <c r="AR89" s="111" t="s">
        <v>1615</v>
      </c>
      <c r="AS89" s="112" t="s">
        <v>1254</v>
      </c>
      <c r="AT89" s="112" t="s">
        <v>1165</v>
      </c>
      <c r="AU89" s="112" t="s">
        <v>1165</v>
      </c>
    </row>
    <row r="90" spans="1:47" ht="124" x14ac:dyDescent="0.3">
      <c r="A90" s="102" t="s">
        <v>1616</v>
      </c>
      <c r="B90" s="102" t="s">
        <v>1238</v>
      </c>
      <c r="C90" s="102"/>
      <c r="D90" s="102"/>
      <c r="E90" s="102"/>
      <c r="F90" s="102" t="s">
        <v>1603</v>
      </c>
      <c r="G90" s="102"/>
      <c r="H90" s="102"/>
      <c r="I90" s="103"/>
      <c r="J90" s="102"/>
      <c r="K90" s="102" t="s">
        <v>1515</v>
      </c>
      <c r="L90" s="102"/>
      <c r="M90" s="102"/>
      <c r="N90" s="102"/>
      <c r="O90" s="120" t="s">
        <v>1617</v>
      </c>
      <c r="P90" s="105"/>
      <c r="Q90" s="119"/>
      <c r="R90" s="102"/>
      <c r="S90" s="102"/>
      <c r="T90" s="106"/>
      <c r="U90" s="106"/>
      <c r="V90" s="102"/>
      <c r="W90" s="107" t="s">
        <v>1517</v>
      </c>
      <c r="X90" s="106"/>
      <c r="Y90" s="108" t="s">
        <v>1568</v>
      </c>
      <c r="Z90" s="108"/>
      <c r="AA90" s="108"/>
      <c r="AB90" s="102" t="s">
        <v>1568</v>
      </c>
      <c r="AC90" s="102"/>
      <c r="AD90" s="102" t="s">
        <v>1569</v>
      </c>
      <c r="AE90" s="102" t="s">
        <v>95</v>
      </c>
      <c r="AF90" s="102" t="s">
        <v>1618</v>
      </c>
      <c r="AG90" s="109"/>
      <c r="AH90" s="114" t="s">
        <v>671</v>
      </c>
      <c r="AI90" s="110" t="s">
        <v>1610</v>
      </c>
      <c r="AJ90" s="110" t="s">
        <v>1619</v>
      </c>
      <c r="AK90" s="110"/>
      <c r="AL90" s="110" t="s">
        <v>1523</v>
      </c>
      <c r="AM90" s="122" t="s">
        <v>699</v>
      </c>
      <c r="AN90" s="122" t="s">
        <v>647</v>
      </c>
      <c r="AO90" s="122" t="s">
        <v>710</v>
      </c>
      <c r="AP90" s="111" t="s">
        <v>1613</v>
      </c>
      <c r="AQ90" s="111" t="s">
        <v>1614</v>
      </c>
      <c r="AR90" s="111" t="s">
        <v>1615</v>
      </c>
      <c r="AS90" s="112" t="s">
        <v>1254</v>
      </c>
      <c r="AT90" s="112" t="s">
        <v>1165</v>
      </c>
      <c r="AU90" s="112" t="s">
        <v>1165</v>
      </c>
    </row>
    <row r="91" spans="1:47" ht="263.5" x14ac:dyDescent="0.3">
      <c r="A91" s="102" t="s">
        <v>1620</v>
      </c>
      <c r="B91" s="102" t="s">
        <v>1621</v>
      </c>
      <c r="C91" s="102"/>
      <c r="D91" s="102"/>
      <c r="E91" s="102"/>
      <c r="F91" s="102" t="s">
        <v>1622</v>
      </c>
      <c r="G91" s="102"/>
      <c r="H91" s="102"/>
      <c r="I91" s="103"/>
      <c r="J91" s="102"/>
      <c r="K91" s="102" t="s">
        <v>1604</v>
      </c>
      <c r="L91" s="102"/>
      <c r="M91" s="102"/>
      <c r="N91" s="102"/>
      <c r="O91" s="102" t="s">
        <v>1605</v>
      </c>
      <c r="P91" s="105"/>
      <c r="Q91" s="102"/>
      <c r="R91" s="102"/>
      <c r="S91" s="102"/>
      <c r="T91" s="106"/>
      <c r="U91" s="106"/>
      <c r="V91" s="102"/>
      <c r="W91" s="107" t="s">
        <v>1623</v>
      </c>
      <c r="X91" s="106"/>
      <c r="Y91" s="108" t="s">
        <v>1607</v>
      </c>
      <c r="Z91" s="108"/>
      <c r="AA91" s="108"/>
      <c r="AB91" s="102" t="s">
        <v>1608</v>
      </c>
      <c r="AC91" s="102"/>
      <c r="AD91" s="102" t="s">
        <v>1609</v>
      </c>
      <c r="AE91" s="102" t="s">
        <v>1506</v>
      </c>
      <c r="AF91" s="102" t="s">
        <v>111</v>
      </c>
      <c r="AG91" s="109"/>
      <c r="AH91" s="115" t="s">
        <v>731</v>
      </c>
      <c r="AI91" s="110" t="s">
        <v>1562</v>
      </c>
      <c r="AJ91" s="110" t="s">
        <v>1611</v>
      </c>
      <c r="AK91" s="110"/>
      <c r="AL91" s="110" t="s">
        <v>1612</v>
      </c>
      <c r="AM91" s="122" t="s">
        <v>699</v>
      </c>
      <c r="AN91" s="122" t="s">
        <v>647</v>
      </c>
      <c r="AO91" s="122" t="s">
        <v>710</v>
      </c>
      <c r="AP91" s="111" t="s">
        <v>1624</v>
      </c>
      <c r="AQ91" s="111" t="s">
        <v>1601</v>
      </c>
      <c r="AR91" s="111" t="s">
        <v>1625</v>
      </c>
      <c r="AS91" s="112" t="s">
        <v>1254</v>
      </c>
      <c r="AT91" s="112" t="s">
        <v>1165</v>
      </c>
      <c r="AU91" s="112" t="s">
        <v>1165</v>
      </c>
    </row>
    <row r="92" spans="1:47" ht="124" x14ac:dyDescent="0.3">
      <c r="A92" s="102" t="s">
        <v>1626</v>
      </c>
      <c r="B92" s="102" t="s">
        <v>1238</v>
      </c>
      <c r="C92" s="102"/>
      <c r="D92" s="102"/>
      <c r="E92" s="102"/>
      <c r="F92" s="102" t="s">
        <v>1622</v>
      </c>
      <c r="G92" s="102"/>
      <c r="H92" s="102"/>
      <c r="I92" s="103"/>
      <c r="J92" s="102"/>
      <c r="K92" s="102" t="s">
        <v>1618</v>
      </c>
      <c r="L92" s="102"/>
      <c r="M92" s="102"/>
      <c r="N92" s="102"/>
      <c r="O92" s="120" t="s">
        <v>1617</v>
      </c>
      <c r="P92" s="105"/>
      <c r="Q92" s="119"/>
      <c r="R92" s="102"/>
      <c r="S92" s="102"/>
      <c r="T92" s="106"/>
      <c r="U92" s="106"/>
      <c r="V92" s="102"/>
      <c r="W92" s="107" t="s">
        <v>1517</v>
      </c>
      <c r="X92" s="106"/>
      <c r="Y92" s="108" t="s">
        <v>1568</v>
      </c>
      <c r="Z92" s="108"/>
      <c r="AA92" s="108"/>
      <c r="AB92" s="102" t="s">
        <v>1568</v>
      </c>
      <c r="AC92" s="102"/>
      <c r="AD92" s="102" t="s">
        <v>1569</v>
      </c>
      <c r="AE92" s="102" t="s">
        <v>95</v>
      </c>
      <c r="AF92" s="102" t="s">
        <v>1627</v>
      </c>
      <c r="AG92" s="109"/>
      <c r="AH92" s="115" t="s">
        <v>731</v>
      </c>
      <c r="AI92" s="110" t="s">
        <v>1562</v>
      </c>
      <c r="AJ92" s="110" t="s">
        <v>1619</v>
      </c>
      <c r="AK92" s="110"/>
      <c r="AL92" s="110" t="s">
        <v>1523</v>
      </c>
      <c r="AM92" s="122" t="s">
        <v>699</v>
      </c>
      <c r="AN92" s="122" t="s">
        <v>647</v>
      </c>
      <c r="AO92" s="122" t="s">
        <v>710</v>
      </c>
      <c r="AP92" s="111" t="s">
        <v>1613</v>
      </c>
      <c r="AQ92" s="111" t="s">
        <v>1614</v>
      </c>
      <c r="AR92" s="111" t="s">
        <v>1615</v>
      </c>
      <c r="AS92" s="112" t="s">
        <v>1254</v>
      </c>
      <c r="AT92" s="112" t="s">
        <v>1165</v>
      </c>
      <c r="AU92" s="112" t="s">
        <v>1165</v>
      </c>
    </row>
    <row r="93" spans="1:47" ht="108.5" x14ac:dyDescent="0.3">
      <c r="A93" s="102" t="s">
        <v>1628</v>
      </c>
      <c r="B93" s="102" t="s">
        <v>1238</v>
      </c>
      <c r="C93" s="102"/>
      <c r="D93" s="102"/>
      <c r="E93" s="102"/>
      <c r="F93" s="102" t="s">
        <v>1603</v>
      </c>
      <c r="G93" s="102"/>
      <c r="H93" s="102"/>
      <c r="I93" s="103"/>
      <c r="J93" s="102"/>
      <c r="K93" s="102" t="s">
        <v>1629</v>
      </c>
      <c r="L93" s="102"/>
      <c r="M93" s="102"/>
      <c r="N93" s="102"/>
      <c r="O93" s="102" t="s">
        <v>1528</v>
      </c>
      <c r="P93" s="105"/>
      <c r="Q93" s="102"/>
      <c r="R93" s="102"/>
      <c r="S93" s="102"/>
      <c r="T93" s="106"/>
      <c r="U93" s="106"/>
      <c r="V93" s="102"/>
      <c r="W93" s="107" t="s">
        <v>1630</v>
      </c>
      <c r="X93" s="106"/>
      <c r="Y93" s="108" t="s">
        <v>1607</v>
      </c>
      <c r="Z93" s="108"/>
      <c r="AA93" s="108"/>
      <c r="AB93" s="102" t="s">
        <v>1631</v>
      </c>
      <c r="AC93" s="102"/>
      <c r="AD93" s="102" t="s">
        <v>1632</v>
      </c>
      <c r="AE93" s="102" t="s">
        <v>95</v>
      </c>
      <c r="AF93" s="102" t="s">
        <v>1633</v>
      </c>
      <c r="AG93" s="109"/>
      <c r="AH93" s="20" t="s">
        <v>643</v>
      </c>
      <c r="AI93" s="110" t="s">
        <v>1531</v>
      </c>
      <c r="AJ93" s="110" t="s">
        <v>1634</v>
      </c>
      <c r="AK93" s="110"/>
      <c r="AL93" s="110" t="s">
        <v>1635</v>
      </c>
      <c r="AM93" s="122" t="s">
        <v>699</v>
      </c>
      <c r="AN93" s="122" t="s">
        <v>647</v>
      </c>
      <c r="AO93" s="122" t="s">
        <v>710</v>
      </c>
      <c r="AP93" s="111" t="s">
        <v>1574</v>
      </c>
      <c r="AQ93" s="111" t="s">
        <v>1575</v>
      </c>
      <c r="AR93" s="111" t="s">
        <v>1576</v>
      </c>
      <c r="AS93" s="112" t="s">
        <v>1254</v>
      </c>
      <c r="AT93" s="112" t="s">
        <v>654</v>
      </c>
      <c r="AU93" s="112" t="s">
        <v>654</v>
      </c>
    </row>
    <row r="94" spans="1:47" ht="108.5" x14ac:dyDescent="0.3">
      <c r="A94" s="102" t="s">
        <v>1636</v>
      </c>
      <c r="B94" s="102" t="s">
        <v>1238</v>
      </c>
      <c r="C94" s="102"/>
      <c r="D94" s="102"/>
      <c r="E94" s="102"/>
      <c r="F94" s="102" t="s">
        <v>1622</v>
      </c>
      <c r="G94" s="102"/>
      <c r="H94" s="102"/>
      <c r="I94" s="103"/>
      <c r="J94" s="102"/>
      <c r="K94" s="102" t="s">
        <v>1629</v>
      </c>
      <c r="L94" s="102"/>
      <c r="M94" s="102"/>
      <c r="N94" s="102"/>
      <c r="O94" s="102" t="s">
        <v>1528</v>
      </c>
      <c r="P94" s="105"/>
      <c r="Q94" s="102"/>
      <c r="R94" s="102"/>
      <c r="S94" s="102"/>
      <c r="T94" s="106"/>
      <c r="U94" s="106"/>
      <c r="V94" s="102"/>
      <c r="W94" s="107" t="s">
        <v>1630</v>
      </c>
      <c r="X94" s="106"/>
      <c r="Y94" s="108" t="s">
        <v>1607</v>
      </c>
      <c r="Z94" s="108"/>
      <c r="AA94" s="108"/>
      <c r="AB94" s="102" t="s">
        <v>1631</v>
      </c>
      <c r="AC94" s="102"/>
      <c r="AD94" s="102" t="s">
        <v>1632</v>
      </c>
      <c r="AE94" s="102" t="s">
        <v>95</v>
      </c>
      <c r="AF94" s="102" t="s">
        <v>1633</v>
      </c>
      <c r="AG94" s="109"/>
      <c r="AH94" s="20" t="s">
        <v>643</v>
      </c>
      <c r="AI94" s="110" t="s">
        <v>1531</v>
      </c>
      <c r="AJ94" s="110" t="s">
        <v>1334</v>
      </c>
      <c r="AK94" s="110"/>
      <c r="AL94" s="110" t="s">
        <v>1335</v>
      </c>
      <c r="AM94" s="122" t="s">
        <v>699</v>
      </c>
      <c r="AN94" s="122" t="s">
        <v>647</v>
      </c>
      <c r="AO94" s="122" t="s">
        <v>710</v>
      </c>
      <c r="AP94" s="111" t="s">
        <v>1574</v>
      </c>
      <c r="AQ94" s="111" t="s">
        <v>1575</v>
      </c>
      <c r="AR94" s="111" t="s">
        <v>1576</v>
      </c>
      <c r="AS94" s="112" t="s">
        <v>1254</v>
      </c>
      <c r="AT94" s="112" t="s">
        <v>654</v>
      </c>
      <c r="AU94" s="112" t="s">
        <v>654</v>
      </c>
    </row>
    <row r="95" spans="1:47" ht="155" x14ac:dyDescent="0.3">
      <c r="A95" s="102" t="s">
        <v>1637</v>
      </c>
      <c r="B95" s="102" t="s">
        <v>1238</v>
      </c>
      <c r="C95" s="102"/>
      <c r="D95" s="102"/>
      <c r="E95" s="102"/>
      <c r="F95" s="102" t="s">
        <v>1638</v>
      </c>
      <c r="G95" s="102"/>
      <c r="H95" s="102"/>
      <c r="I95" s="103"/>
      <c r="J95" s="102"/>
      <c r="K95" s="102" t="s">
        <v>1639</v>
      </c>
      <c r="L95" s="102"/>
      <c r="M95" s="102"/>
      <c r="N95" s="102"/>
      <c r="O95" s="102" t="s">
        <v>1241</v>
      </c>
      <c r="P95" s="105"/>
      <c r="Q95" s="102"/>
      <c r="R95" s="102"/>
      <c r="S95" s="102"/>
      <c r="T95" s="106"/>
      <c r="U95" s="106"/>
      <c r="V95" s="102"/>
      <c r="W95" s="107" t="s">
        <v>1640</v>
      </c>
      <c r="X95" s="106"/>
      <c r="Y95" s="108" t="s">
        <v>1607</v>
      </c>
      <c r="Z95" s="108"/>
      <c r="AA95" s="108"/>
      <c r="AB95" s="102" t="s">
        <v>1641</v>
      </c>
      <c r="AC95" s="102"/>
      <c r="AD95" s="102" t="s">
        <v>1642</v>
      </c>
      <c r="AE95" s="102" t="s">
        <v>1506</v>
      </c>
      <c r="AF95" s="102" t="s">
        <v>111</v>
      </c>
      <c r="AG95" s="109"/>
      <c r="AH95" s="114" t="s">
        <v>671</v>
      </c>
      <c r="AI95" s="110" t="s">
        <v>1562</v>
      </c>
      <c r="AJ95" s="110" t="s">
        <v>1643</v>
      </c>
      <c r="AK95" s="110"/>
      <c r="AL95" s="110" t="s">
        <v>1644</v>
      </c>
      <c r="AM95" s="122" t="s">
        <v>699</v>
      </c>
      <c r="AN95" s="122" t="s">
        <v>647</v>
      </c>
      <c r="AO95" s="122" t="s">
        <v>710</v>
      </c>
      <c r="AP95" s="111" t="s">
        <v>1624</v>
      </c>
      <c r="AQ95" s="111" t="s">
        <v>1645</v>
      </c>
      <c r="AR95" s="111" t="s">
        <v>1589</v>
      </c>
      <c r="AS95" s="112" t="s">
        <v>1254</v>
      </c>
      <c r="AT95" s="112" t="s">
        <v>654</v>
      </c>
      <c r="AU95" s="112" t="s">
        <v>654</v>
      </c>
    </row>
    <row r="96" spans="1:47" ht="108.5" x14ac:dyDescent="0.3">
      <c r="A96" s="102" t="s">
        <v>1646</v>
      </c>
      <c r="B96" s="102" t="s">
        <v>1238</v>
      </c>
      <c r="C96" s="102"/>
      <c r="D96" s="102"/>
      <c r="E96" s="102"/>
      <c r="F96" s="102" t="s">
        <v>1638</v>
      </c>
      <c r="G96" s="102"/>
      <c r="H96" s="102"/>
      <c r="I96" s="103"/>
      <c r="J96" s="102"/>
      <c r="K96" s="102" t="s">
        <v>1629</v>
      </c>
      <c r="L96" s="102"/>
      <c r="M96" s="102"/>
      <c r="N96" s="102"/>
      <c r="O96" s="102" t="s">
        <v>1528</v>
      </c>
      <c r="P96" s="105"/>
      <c r="Q96" s="102"/>
      <c r="R96" s="102"/>
      <c r="S96" s="102"/>
      <c r="T96" s="106"/>
      <c r="U96" s="106"/>
      <c r="V96" s="102"/>
      <c r="W96" s="107" t="s">
        <v>1540</v>
      </c>
      <c r="X96" s="106"/>
      <c r="Y96" s="108" t="s">
        <v>1647</v>
      </c>
      <c r="Z96" s="108"/>
      <c r="AA96" s="108"/>
      <c r="AB96" s="102" t="s">
        <v>1648</v>
      </c>
      <c r="AC96" s="102"/>
      <c r="AD96" s="102" t="s">
        <v>1649</v>
      </c>
      <c r="AE96" s="102" t="s">
        <v>1506</v>
      </c>
      <c r="AF96" s="102" t="s">
        <v>111</v>
      </c>
      <c r="AG96" s="109"/>
      <c r="AH96" s="20" t="s">
        <v>643</v>
      </c>
      <c r="AI96" s="110" t="s">
        <v>1531</v>
      </c>
      <c r="AJ96" s="110" t="s">
        <v>1334</v>
      </c>
      <c r="AK96" s="110"/>
      <c r="AL96" s="110" t="s">
        <v>1650</v>
      </c>
      <c r="AM96" s="122" t="s">
        <v>699</v>
      </c>
      <c r="AN96" s="122" t="s">
        <v>647</v>
      </c>
      <c r="AO96" s="122" t="s">
        <v>710</v>
      </c>
      <c r="AP96" s="111" t="s">
        <v>1651</v>
      </c>
      <c r="AQ96" s="111" t="s">
        <v>1652</v>
      </c>
      <c r="AR96" s="111" t="s">
        <v>1576</v>
      </c>
      <c r="AS96" s="112" t="s">
        <v>1254</v>
      </c>
      <c r="AT96" s="112" t="s">
        <v>1165</v>
      </c>
      <c r="AU96" s="112" t="s">
        <v>1165</v>
      </c>
    </row>
    <row r="97" spans="1:47" ht="62" x14ac:dyDescent="0.3">
      <c r="A97" s="102" t="s">
        <v>1653</v>
      </c>
      <c r="B97" s="102" t="s">
        <v>1238</v>
      </c>
      <c r="C97" s="102"/>
      <c r="D97" s="102"/>
      <c r="E97" s="102"/>
      <c r="F97" s="102" t="s">
        <v>1654</v>
      </c>
      <c r="G97" s="102"/>
      <c r="H97" s="102"/>
      <c r="I97" s="103"/>
      <c r="J97" s="102"/>
      <c r="K97" s="102" t="s">
        <v>1639</v>
      </c>
      <c r="L97" s="102"/>
      <c r="M97" s="102"/>
      <c r="N97" s="102"/>
      <c r="O97" s="102" t="s">
        <v>1605</v>
      </c>
      <c r="P97" s="105"/>
      <c r="Q97" s="102"/>
      <c r="R97" s="102"/>
      <c r="S97" s="102"/>
      <c r="T97" s="106"/>
      <c r="U97" s="106"/>
      <c r="V97" s="102"/>
      <c r="W97" s="107" t="s">
        <v>1606</v>
      </c>
      <c r="X97" s="106"/>
      <c r="Y97" s="108" t="s">
        <v>1607</v>
      </c>
      <c r="Z97" s="108"/>
      <c r="AA97" s="108"/>
      <c r="AB97" s="102" t="s">
        <v>1641</v>
      </c>
      <c r="AC97" s="102"/>
      <c r="AD97" s="102" t="s">
        <v>1642</v>
      </c>
      <c r="AE97" s="102" t="s">
        <v>1506</v>
      </c>
      <c r="AF97" s="102" t="s">
        <v>111</v>
      </c>
      <c r="AG97" s="109"/>
      <c r="AH97" s="115" t="s">
        <v>731</v>
      </c>
      <c r="AI97" s="110" t="s">
        <v>1562</v>
      </c>
      <c r="AJ97" s="110" t="s">
        <v>1655</v>
      </c>
      <c r="AK97" s="110"/>
      <c r="AL97" s="110" t="s">
        <v>1481</v>
      </c>
      <c r="AM97" s="122" t="s">
        <v>699</v>
      </c>
      <c r="AN97" s="122" t="s">
        <v>647</v>
      </c>
      <c r="AO97" s="122" t="s">
        <v>710</v>
      </c>
      <c r="AP97" s="111" t="s">
        <v>1656</v>
      </c>
      <c r="AQ97" s="111" t="s">
        <v>1614</v>
      </c>
      <c r="AR97" s="111" t="s">
        <v>1589</v>
      </c>
      <c r="AS97" s="112" t="s">
        <v>1254</v>
      </c>
      <c r="AT97" s="112" t="s">
        <v>654</v>
      </c>
      <c r="AU97" s="112" t="s">
        <v>654</v>
      </c>
    </row>
    <row r="98" spans="1:47" ht="139.5" x14ac:dyDescent="0.3">
      <c r="A98" s="102" t="s">
        <v>1657</v>
      </c>
      <c r="B98" s="102" t="s">
        <v>1238</v>
      </c>
      <c r="C98" s="102"/>
      <c r="D98" s="102"/>
      <c r="E98" s="102"/>
      <c r="F98" s="102" t="s">
        <v>1658</v>
      </c>
      <c r="G98" s="102"/>
      <c r="H98" s="102"/>
      <c r="I98" s="103"/>
      <c r="J98" s="102"/>
      <c r="K98" s="102" t="s">
        <v>1659</v>
      </c>
      <c r="L98" s="102"/>
      <c r="M98" s="102"/>
      <c r="N98" s="102"/>
      <c r="O98" s="102" t="s">
        <v>1241</v>
      </c>
      <c r="P98" s="105"/>
      <c r="Q98" s="102"/>
      <c r="R98" s="102"/>
      <c r="S98" s="102"/>
      <c r="T98" s="106"/>
      <c r="U98" s="106"/>
      <c r="V98" s="102"/>
      <c r="W98" s="107" t="s">
        <v>1660</v>
      </c>
      <c r="X98" s="106"/>
      <c r="Y98" s="108" t="s">
        <v>1583</v>
      </c>
      <c r="Z98" s="108"/>
      <c r="AA98" s="108"/>
      <c r="AB98" s="102" t="s">
        <v>1661</v>
      </c>
      <c r="AC98" s="102"/>
      <c r="AD98" s="102" t="s">
        <v>1662</v>
      </c>
      <c r="AE98" s="102" t="s">
        <v>1506</v>
      </c>
      <c r="AF98" s="102" t="s">
        <v>111</v>
      </c>
      <c r="AG98" s="109"/>
      <c r="AH98" s="115" t="s">
        <v>731</v>
      </c>
      <c r="AI98" s="110" t="s">
        <v>1562</v>
      </c>
      <c r="AJ98" s="110" t="s">
        <v>1663</v>
      </c>
      <c r="AK98" s="110"/>
      <c r="AL98" s="110" t="s">
        <v>1664</v>
      </c>
      <c r="AM98" s="122" t="s">
        <v>699</v>
      </c>
      <c r="AN98" s="122" t="s">
        <v>647</v>
      </c>
      <c r="AO98" s="122" t="s">
        <v>710</v>
      </c>
      <c r="AP98" s="111" t="s">
        <v>1665</v>
      </c>
      <c r="AQ98" s="111" t="s">
        <v>1614</v>
      </c>
      <c r="AR98" s="111" t="s">
        <v>758</v>
      </c>
      <c r="AS98" s="112" t="s">
        <v>653</v>
      </c>
      <c r="AT98" s="112" t="s">
        <v>654</v>
      </c>
      <c r="AU98" s="127" t="s">
        <v>655</v>
      </c>
    </row>
    <row r="99" spans="1:47" ht="62" x14ac:dyDescent="0.3">
      <c r="A99" s="102" t="s">
        <v>1666</v>
      </c>
      <c r="B99" s="102" t="s">
        <v>1238</v>
      </c>
      <c r="C99" s="102"/>
      <c r="D99" s="102"/>
      <c r="E99" s="102"/>
      <c r="F99" s="102" t="s">
        <v>1667</v>
      </c>
      <c r="G99" s="102"/>
      <c r="H99" s="102"/>
      <c r="I99" s="103"/>
      <c r="J99" s="102"/>
      <c r="K99" s="102" t="s">
        <v>1604</v>
      </c>
      <c r="L99" s="102"/>
      <c r="M99" s="102"/>
      <c r="N99" s="102"/>
      <c r="O99" s="102" t="s">
        <v>1605</v>
      </c>
      <c r="P99" s="105"/>
      <c r="Q99" s="102"/>
      <c r="R99" s="102"/>
      <c r="S99" s="102"/>
      <c r="T99" s="106"/>
      <c r="U99" s="106"/>
      <c r="V99" s="102"/>
      <c r="W99" s="107" t="s">
        <v>1668</v>
      </c>
      <c r="X99" s="106"/>
      <c r="Y99" s="108" t="s">
        <v>1583</v>
      </c>
      <c r="Z99" s="108"/>
      <c r="AA99" s="108"/>
      <c r="AB99" s="102" t="s">
        <v>1669</v>
      </c>
      <c r="AC99" s="102"/>
      <c r="AD99" s="102" t="s">
        <v>1670</v>
      </c>
      <c r="AE99" s="102" t="s">
        <v>1506</v>
      </c>
      <c r="AF99" s="102" t="s">
        <v>111</v>
      </c>
      <c r="AG99" s="109"/>
      <c r="AH99" s="115" t="s">
        <v>731</v>
      </c>
      <c r="AI99" s="110" t="s">
        <v>1671</v>
      </c>
      <c r="AJ99" s="110" t="s">
        <v>1655</v>
      </c>
      <c r="AK99" s="110"/>
      <c r="AL99" s="110"/>
      <c r="AM99" s="128"/>
      <c r="AN99" s="128"/>
      <c r="AO99" s="128"/>
      <c r="AP99" s="111" t="s">
        <v>1624</v>
      </c>
      <c r="AQ99" s="111" t="s">
        <v>1614</v>
      </c>
      <c r="AR99" s="111" t="s">
        <v>758</v>
      </c>
      <c r="AS99" s="112" t="s">
        <v>1254</v>
      </c>
      <c r="AT99" s="112" t="s">
        <v>1165</v>
      </c>
      <c r="AU99" s="112" t="s">
        <v>1165</v>
      </c>
    </row>
    <row r="100" spans="1:47" ht="108.5" x14ac:dyDescent="0.3">
      <c r="A100" s="102" t="s">
        <v>1672</v>
      </c>
      <c r="B100" s="102" t="s">
        <v>1238</v>
      </c>
      <c r="C100" s="102"/>
      <c r="D100" s="102"/>
      <c r="E100" s="102"/>
      <c r="F100" s="102" t="s">
        <v>1667</v>
      </c>
      <c r="G100" s="102"/>
      <c r="H100" s="102"/>
      <c r="I100" s="103"/>
      <c r="J100" s="102"/>
      <c r="K100" s="102" t="s">
        <v>1629</v>
      </c>
      <c r="L100" s="102"/>
      <c r="M100" s="102"/>
      <c r="N100" s="102"/>
      <c r="O100" s="102" t="s">
        <v>1528</v>
      </c>
      <c r="P100" s="105"/>
      <c r="Q100" s="102"/>
      <c r="R100" s="102"/>
      <c r="S100" s="102"/>
      <c r="T100" s="106"/>
      <c r="U100" s="106"/>
      <c r="V100" s="102"/>
      <c r="W100" s="107" t="s">
        <v>1630</v>
      </c>
      <c r="X100" s="106"/>
      <c r="Y100" s="108" t="s">
        <v>1583</v>
      </c>
      <c r="Z100" s="108"/>
      <c r="AA100" s="108"/>
      <c r="AB100" s="102" t="s">
        <v>1661</v>
      </c>
      <c r="AC100" s="102"/>
      <c r="AD100" s="102" t="s">
        <v>1670</v>
      </c>
      <c r="AE100" s="102" t="s">
        <v>95</v>
      </c>
      <c r="AF100" s="102" t="s">
        <v>111</v>
      </c>
      <c r="AG100" s="109"/>
      <c r="AH100" s="114" t="s">
        <v>671</v>
      </c>
      <c r="AI100" s="110" t="s">
        <v>1531</v>
      </c>
      <c r="AJ100" s="110" t="s">
        <v>1655</v>
      </c>
      <c r="AK100" s="110"/>
      <c r="AL100" s="110" t="s">
        <v>1481</v>
      </c>
      <c r="AM100" s="122" t="s">
        <v>699</v>
      </c>
      <c r="AN100" s="122" t="s">
        <v>647</v>
      </c>
      <c r="AO100" s="122" t="s">
        <v>710</v>
      </c>
      <c r="AP100" s="111" t="s">
        <v>1673</v>
      </c>
      <c r="AQ100" s="111" t="s">
        <v>1575</v>
      </c>
      <c r="AR100" s="111" t="s">
        <v>1576</v>
      </c>
      <c r="AS100" s="112" t="s">
        <v>1254</v>
      </c>
      <c r="AT100" s="112" t="s">
        <v>654</v>
      </c>
      <c r="AU100" s="127" t="s">
        <v>654</v>
      </c>
    </row>
    <row r="101" spans="1:47" ht="155" x14ac:dyDescent="0.3">
      <c r="A101" s="102" t="s">
        <v>1674</v>
      </c>
      <c r="B101" s="102" t="s">
        <v>1238</v>
      </c>
      <c r="C101" s="102"/>
      <c r="D101" s="102"/>
      <c r="E101" s="102"/>
      <c r="F101" s="102" t="s">
        <v>1675</v>
      </c>
      <c r="G101" s="102"/>
      <c r="H101" s="102"/>
      <c r="I101" s="103"/>
      <c r="J101" s="102"/>
      <c r="K101" s="102" t="s">
        <v>1676</v>
      </c>
      <c r="L101" s="102"/>
      <c r="M101" s="102"/>
      <c r="N101" s="102"/>
      <c r="O101" s="102" t="s">
        <v>1677</v>
      </c>
      <c r="P101" s="105"/>
      <c r="Q101" s="102"/>
      <c r="R101" s="102"/>
      <c r="S101" s="102"/>
      <c r="T101" s="106"/>
      <c r="U101" s="106"/>
      <c r="V101" s="102"/>
      <c r="W101" s="107" t="s">
        <v>1678</v>
      </c>
      <c r="X101" s="106"/>
      <c r="Y101" s="108" t="s">
        <v>1679</v>
      </c>
      <c r="Z101" s="108"/>
      <c r="AA101" s="108"/>
      <c r="AB101" s="102" t="s">
        <v>1680</v>
      </c>
      <c r="AC101" s="102"/>
      <c r="AD101" s="102" t="s">
        <v>1681</v>
      </c>
      <c r="AE101" s="102" t="s">
        <v>1682</v>
      </c>
      <c r="AF101" s="102" t="s">
        <v>111</v>
      </c>
      <c r="AG101" s="109"/>
      <c r="AH101" s="115" t="s">
        <v>731</v>
      </c>
      <c r="AI101" s="110" t="s">
        <v>1479</v>
      </c>
      <c r="AJ101" s="110" t="s">
        <v>1643</v>
      </c>
      <c r="AK101" s="110"/>
      <c r="AL101" s="110" t="s">
        <v>1644</v>
      </c>
      <c r="AM101" s="122" t="s">
        <v>699</v>
      </c>
      <c r="AN101" s="122" t="s">
        <v>647</v>
      </c>
      <c r="AO101" s="122" t="s">
        <v>710</v>
      </c>
      <c r="AP101" s="111" t="s">
        <v>1683</v>
      </c>
      <c r="AQ101" s="111" t="s">
        <v>1684</v>
      </c>
      <c r="AR101" s="111" t="s">
        <v>1589</v>
      </c>
      <c r="AS101" s="112" t="s">
        <v>1254</v>
      </c>
      <c r="AT101" s="112" t="s">
        <v>1165</v>
      </c>
      <c r="AU101" s="112" t="s">
        <v>1165</v>
      </c>
    </row>
    <row r="102" spans="1:47" ht="155" x14ac:dyDescent="0.3">
      <c r="A102" s="102" t="s">
        <v>1685</v>
      </c>
      <c r="B102" s="102" t="s">
        <v>1238</v>
      </c>
      <c r="C102" s="102"/>
      <c r="D102" s="102"/>
      <c r="E102" s="102"/>
      <c r="F102" s="102" t="s">
        <v>1686</v>
      </c>
      <c r="G102" s="102"/>
      <c r="H102" s="102"/>
      <c r="I102" s="103"/>
      <c r="J102" s="102"/>
      <c r="K102" s="102" t="s">
        <v>1676</v>
      </c>
      <c r="L102" s="102"/>
      <c r="M102" s="102"/>
      <c r="N102" s="102"/>
      <c r="O102" s="102" t="s">
        <v>1677</v>
      </c>
      <c r="P102" s="105"/>
      <c r="Q102" s="102"/>
      <c r="R102" s="102"/>
      <c r="S102" s="102"/>
      <c r="T102" s="106"/>
      <c r="U102" s="106"/>
      <c r="V102" s="102"/>
      <c r="W102" s="107" t="s">
        <v>1678</v>
      </c>
      <c r="X102" s="106"/>
      <c r="Y102" s="108" t="s">
        <v>1679</v>
      </c>
      <c r="Z102" s="108"/>
      <c r="AA102" s="108"/>
      <c r="AB102" s="102" t="s">
        <v>1680</v>
      </c>
      <c r="AC102" s="102"/>
      <c r="AD102" s="102" t="s">
        <v>1681</v>
      </c>
      <c r="AE102" s="102" t="s">
        <v>1682</v>
      </c>
      <c r="AF102" s="102" t="s">
        <v>111</v>
      </c>
      <c r="AG102" s="109"/>
      <c r="AH102" s="115" t="s">
        <v>731</v>
      </c>
      <c r="AI102" s="110" t="s">
        <v>1479</v>
      </c>
      <c r="AJ102" s="110" t="s">
        <v>1643</v>
      </c>
      <c r="AK102" s="110"/>
      <c r="AL102" s="110" t="s">
        <v>1644</v>
      </c>
      <c r="AM102" s="122" t="s">
        <v>699</v>
      </c>
      <c r="AN102" s="122" t="s">
        <v>647</v>
      </c>
      <c r="AO102" s="122" t="s">
        <v>710</v>
      </c>
      <c r="AP102" s="111" t="s">
        <v>1683</v>
      </c>
      <c r="AQ102" s="111" t="s">
        <v>1684</v>
      </c>
      <c r="AR102" s="111" t="s">
        <v>1589</v>
      </c>
      <c r="AS102" s="112" t="s">
        <v>1254</v>
      </c>
      <c r="AT102" s="112" t="s">
        <v>1165</v>
      </c>
      <c r="AU102" s="112" t="s">
        <v>1165</v>
      </c>
    </row>
    <row r="103" spans="1:47" ht="155" x14ac:dyDescent="0.3">
      <c r="A103" s="102" t="s">
        <v>1687</v>
      </c>
      <c r="B103" s="102" t="s">
        <v>1238</v>
      </c>
      <c r="C103" s="102"/>
      <c r="D103" s="102"/>
      <c r="E103" s="102"/>
      <c r="F103" s="102" t="s">
        <v>1688</v>
      </c>
      <c r="G103" s="102"/>
      <c r="H103" s="102"/>
      <c r="I103" s="103"/>
      <c r="J103" s="102"/>
      <c r="K103" s="102" t="s">
        <v>1689</v>
      </c>
      <c r="L103" s="102"/>
      <c r="M103" s="102"/>
      <c r="N103" s="102"/>
      <c r="O103" s="102" t="s">
        <v>1690</v>
      </c>
      <c r="P103" s="105"/>
      <c r="Q103" s="102"/>
      <c r="R103" s="102"/>
      <c r="S103" s="102"/>
      <c r="T103" s="106"/>
      <c r="U103" s="106"/>
      <c r="V103" s="102"/>
      <c r="W103" s="107" t="s">
        <v>1691</v>
      </c>
      <c r="X103" s="106"/>
      <c r="Y103" s="108" t="s">
        <v>1679</v>
      </c>
      <c r="Z103" s="108"/>
      <c r="AA103" s="108"/>
      <c r="AB103" s="102" t="s">
        <v>1680</v>
      </c>
      <c r="AC103" s="102"/>
      <c r="AD103" s="102" t="s">
        <v>1681</v>
      </c>
      <c r="AE103" s="102" t="s">
        <v>1682</v>
      </c>
      <c r="AF103" s="102" t="s">
        <v>1692</v>
      </c>
      <c r="AG103" s="109"/>
      <c r="AH103" s="115" t="s">
        <v>731</v>
      </c>
      <c r="AI103" s="110" t="s">
        <v>1479</v>
      </c>
      <c r="AJ103" s="110" t="s">
        <v>1643</v>
      </c>
      <c r="AK103" s="110"/>
      <c r="AL103" s="110" t="s">
        <v>1693</v>
      </c>
      <c r="AM103" s="122" t="s">
        <v>699</v>
      </c>
      <c r="AN103" s="122" t="s">
        <v>647</v>
      </c>
      <c r="AO103" s="122" t="s">
        <v>710</v>
      </c>
      <c r="AP103" s="111" t="s">
        <v>1694</v>
      </c>
      <c r="AQ103" s="111" t="s">
        <v>1695</v>
      </c>
      <c r="AR103" s="111" t="s">
        <v>1589</v>
      </c>
      <c r="AS103" s="112" t="s">
        <v>1254</v>
      </c>
      <c r="AT103" s="112" t="s">
        <v>1165</v>
      </c>
      <c r="AU103" s="112" t="s">
        <v>1165</v>
      </c>
    </row>
    <row r="104" spans="1:47" ht="155" x14ac:dyDescent="0.3">
      <c r="A104" s="102" t="s">
        <v>1696</v>
      </c>
      <c r="B104" s="102" t="s">
        <v>1697</v>
      </c>
      <c r="C104" s="102"/>
      <c r="D104" s="102"/>
      <c r="E104" s="102"/>
      <c r="F104" s="102" t="s">
        <v>1698</v>
      </c>
      <c r="G104" s="102"/>
      <c r="H104" s="102"/>
      <c r="I104" s="103"/>
      <c r="J104" s="102"/>
      <c r="K104" s="102" t="s">
        <v>1689</v>
      </c>
      <c r="L104" s="102"/>
      <c r="M104" s="102"/>
      <c r="N104" s="102"/>
      <c r="O104" s="102" t="s">
        <v>1699</v>
      </c>
      <c r="P104" s="105"/>
      <c r="Q104" s="102"/>
      <c r="R104" s="102"/>
      <c r="S104" s="102"/>
      <c r="T104" s="106"/>
      <c r="U104" s="106"/>
      <c r="V104" s="102"/>
      <c r="W104" s="107" t="s">
        <v>1691</v>
      </c>
      <c r="X104" s="106"/>
      <c r="Y104" s="108" t="s">
        <v>1679</v>
      </c>
      <c r="Z104" s="108"/>
      <c r="AA104" s="108"/>
      <c r="AB104" s="102" t="s">
        <v>1680</v>
      </c>
      <c r="AC104" s="102"/>
      <c r="AD104" s="102" t="s">
        <v>1681</v>
      </c>
      <c r="AE104" s="102" t="s">
        <v>1682</v>
      </c>
      <c r="AF104" s="102" t="s">
        <v>1692</v>
      </c>
      <c r="AG104" s="109"/>
      <c r="AH104" s="115" t="s">
        <v>731</v>
      </c>
      <c r="AI104" s="110" t="s">
        <v>1479</v>
      </c>
      <c r="AJ104" s="110" t="s">
        <v>1643</v>
      </c>
      <c r="AK104" s="110"/>
      <c r="AL104" s="110" t="s">
        <v>1644</v>
      </c>
      <c r="AM104" s="122" t="s">
        <v>699</v>
      </c>
      <c r="AN104" s="122" t="s">
        <v>647</v>
      </c>
      <c r="AO104" s="122" t="s">
        <v>710</v>
      </c>
      <c r="AP104" s="111" t="s">
        <v>1700</v>
      </c>
      <c r="AQ104" s="111" t="s">
        <v>1695</v>
      </c>
      <c r="AR104" s="111" t="s">
        <v>1589</v>
      </c>
      <c r="AS104" s="112" t="s">
        <v>1254</v>
      </c>
      <c r="AT104" s="112" t="s">
        <v>1165</v>
      </c>
      <c r="AU104" s="112" t="s">
        <v>1165</v>
      </c>
    </row>
    <row r="105" spans="1:47" ht="77.5" x14ac:dyDescent="0.3">
      <c r="A105" s="102" t="s">
        <v>1701</v>
      </c>
      <c r="B105" s="102" t="s">
        <v>1238</v>
      </c>
      <c r="C105" s="102"/>
      <c r="D105" s="102"/>
      <c r="E105" s="102"/>
      <c r="F105" s="102" t="s">
        <v>1702</v>
      </c>
      <c r="G105" s="102"/>
      <c r="H105" s="102"/>
      <c r="I105" s="103"/>
      <c r="J105" s="102"/>
      <c r="K105" s="102" t="s">
        <v>1703</v>
      </c>
      <c r="L105" s="102"/>
      <c r="M105" s="102"/>
      <c r="N105" s="102"/>
      <c r="O105" s="102" t="s">
        <v>1704</v>
      </c>
      <c r="P105" s="105"/>
      <c r="Q105" s="102"/>
      <c r="R105" s="102"/>
      <c r="S105" s="102"/>
      <c r="T105" s="106"/>
      <c r="U105" s="106"/>
      <c r="V105" s="102"/>
      <c r="W105" s="107" t="s">
        <v>1705</v>
      </c>
      <c r="X105" s="106"/>
      <c r="Y105" s="108" t="s">
        <v>1583</v>
      </c>
      <c r="Z105" s="108"/>
      <c r="AA105" s="108"/>
      <c r="AB105" s="102" t="s">
        <v>1583</v>
      </c>
      <c r="AC105" s="102"/>
      <c r="AD105" s="102" t="s">
        <v>1681</v>
      </c>
      <c r="AE105" s="102" t="s">
        <v>1706</v>
      </c>
      <c r="AF105" s="102" t="s">
        <v>1707</v>
      </c>
      <c r="AG105" s="109"/>
      <c r="AH105" s="115" t="s">
        <v>731</v>
      </c>
      <c r="AI105" s="110" t="s">
        <v>1562</v>
      </c>
      <c r="AJ105" s="110" t="s">
        <v>1585</v>
      </c>
      <c r="AK105" s="110"/>
      <c r="AL105" s="110" t="s">
        <v>1586</v>
      </c>
      <c r="AM105" s="122" t="s">
        <v>699</v>
      </c>
      <c r="AN105" s="122" t="s">
        <v>647</v>
      </c>
      <c r="AO105" s="122" t="s">
        <v>710</v>
      </c>
      <c r="AP105" s="111" t="s">
        <v>1700</v>
      </c>
      <c r="AQ105" s="111" t="s">
        <v>1695</v>
      </c>
      <c r="AR105" s="111" t="s">
        <v>1589</v>
      </c>
      <c r="AS105" s="112" t="s">
        <v>1254</v>
      </c>
      <c r="AT105" s="112" t="s">
        <v>1165</v>
      </c>
      <c r="AU105" s="112" t="s">
        <v>1165</v>
      </c>
    </row>
    <row r="106" spans="1:47" ht="77.5" x14ac:dyDescent="0.3">
      <c r="A106" s="102" t="s">
        <v>1708</v>
      </c>
      <c r="B106" s="102" t="s">
        <v>1238</v>
      </c>
      <c r="C106" s="102"/>
      <c r="D106" s="102"/>
      <c r="E106" s="102"/>
      <c r="F106" s="102" t="s">
        <v>1709</v>
      </c>
      <c r="G106" s="102"/>
      <c r="H106" s="102"/>
      <c r="I106" s="103"/>
      <c r="J106" s="102"/>
      <c r="K106" s="102" t="s">
        <v>1703</v>
      </c>
      <c r="L106" s="102"/>
      <c r="M106" s="102"/>
      <c r="N106" s="102"/>
      <c r="O106" s="102" t="s">
        <v>1710</v>
      </c>
      <c r="P106" s="105"/>
      <c r="Q106" s="102"/>
      <c r="R106" s="102"/>
      <c r="S106" s="102"/>
      <c r="T106" s="106"/>
      <c r="U106" s="106"/>
      <c r="V106" s="102"/>
      <c r="W106" s="107" t="s">
        <v>1705</v>
      </c>
      <c r="X106" s="106"/>
      <c r="Y106" s="108" t="s">
        <v>1583</v>
      </c>
      <c r="Z106" s="108"/>
      <c r="AA106" s="108"/>
      <c r="AB106" s="102" t="s">
        <v>1583</v>
      </c>
      <c r="AC106" s="102"/>
      <c r="AD106" s="102" t="s">
        <v>1681</v>
      </c>
      <c r="AE106" s="102" t="s">
        <v>1706</v>
      </c>
      <c r="AF106" s="102" t="s">
        <v>1707</v>
      </c>
      <c r="AG106" s="109"/>
      <c r="AH106" s="115" t="s">
        <v>731</v>
      </c>
      <c r="AI106" s="110" t="s">
        <v>1562</v>
      </c>
      <c r="AJ106" s="110" t="s">
        <v>1585</v>
      </c>
      <c r="AK106" s="110"/>
      <c r="AL106" s="110" t="s">
        <v>1586</v>
      </c>
      <c r="AM106" s="122" t="s">
        <v>699</v>
      </c>
      <c r="AN106" s="122" t="s">
        <v>647</v>
      </c>
      <c r="AO106" s="122" t="s">
        <v>710</v>
      </c>
      <c r="AP106" s="111" t="s">
        <v>1700</v>
      </c>
      <c r="AQ106" s="111" t="s">
        <v>1695</v>
      </c>
      <c r="AR106" s="111" t="s">
        <v>1589</v>
      </c>
      <c r="AS106" s="112" t="s">
        <v>1254</v>
      </c>
      <c r="AT106" s="112" t="s">
        <v>1165</v>
      </c>
      <c r="AU106" s="112" t="s">
        <v>1165</v>
      </c>
    </row>
    <row r="107" spans="1:47" ht="155" x14ac:dyDescent="0.3">
      <c r="A107" s="102" t="s">
        <v>1711</v>
      </c>
      <c r="B107" s="102" t="s">
        <v>1238</v>
      </c>
      <c r="C107" s="102"/>
      <c r="D107" s="102"/>
      <c r="E107" s="102"/>
      <c r="F107" s="102" t="s">
        <v>1712</v>
      </c>
      <c r="G107" s="102"/>
      <c r="H107" s="102"/>
      <c r="I107" s="103"/>
      <c r="J107" s="102"/>
      <c r="K107" s="102" t="s">
        <v>1713</v>
      </c>
      <c r="L107" s="102"/>
      <c r="M107" s="102"/>
      <c r="N107" s="102"/>
      <c r="O107" s="102" t="s">
        <v>1714</v>
      </c>
      <c r="P107" s="105"/>
      <c r="Q107" s="102"/>
      <c r="R107" s="102"/>
      <c r="S107" s="102"/>
      <c r="T107" s="106"/>
      <c r="U107" s="106"/>
      <c r="V107" s="102"/>
      <c r="W107" s="107" t="s">
        <v>1715</v>
      </c>
      <c r="X107" s="106"/>
      <c r="Y107" s="108" t="s">
        <v>1716</v>
      </c>
      <c r="Z107" s="108"/>
      <c r="AA107" s="108"/>
      <c r="AB107" s="102" t="s">
        <v>1717</v>
      </c>
      <c r="AC107" s="102"/>
      <c r="AD107" s="102" t="s">
        <v>1718</v>
      </c>
      <c r="AE107" s="102" t="s">
        <v>1719</v>
      </c>
      <c r="AF107" s="102" t="s">
        <v>1720</v>
      </c>
      <c r="AG107" s="109"/>
      <c r="AH107" s="115" t="s">
        <v>731</v>
      </c>
      <c r="AI107" s="110" t="s">
        <v>1562</v>
      </c>
      <c r="AJ107" s="110" t="s">
        <v>1643</v>
      </c>
      <c r="AK107" s="110"/>
      <c r="AL107" s="110" t="s">
        <v>1721</v>
      </c>
      <c r="AM107" s="122" t="s">
        <v>699</v>
      </c>
      <c r="AN107" s="122" t="s">
        <v>647</v>
      </c>
      <c r="AO107" s="122" t="s">
        <v>710</v>
      </c>
      <c r="AP107" s="111" t="s">
        <v>1722</v>
      </c>
      <c r="AQ107" s="111" t="s">
        <v>1695</v>
      </c>
      <c r="AR107" s="111" t="s">
        <v>1723</v>
      </c>
      <c r="AS107" s="112" t="s">
        <v>1254</v>
      </c>
      <c r="AT107" s="112" t="s">
        <v>654</v>
      </c>
      <c r="AU107" s="112" t="s">
        <v>654</v>
      </c>
    </row>
    <row r="108" spans="1:47" ht="124" x14ac:dyDescent="0.3">
      <c r="A108" s="102" t="s">
        <v>1724</v>
      </c>
      <c r="B108" s="102" t="s">
        <v>1238</v>
      </c>
      <c r="C108" s="102"/>
      <c r="D108" s="102"/>
      <c r="E108" s="102"/>
      <c r="F108" s="102" t="s">
        <v>1725</v>
      </c>
      <c r="G108" s="102"/>
      <c r="H108" s="102"/>
      <c r="I108" s="103"/>
      <c r="J108" s="102"/>
      <c r="K108" s="102" t="s">
        <v>1726</v>
      </c>
      <c r="L108" s="102"/>
      <c r="M108" s="102"/>
      <c r="N108" s="102"/>
      <c r="O108" s="102" t="s">
        <v>1727</v>
      </c>
      <c r="P108" s="105"/>
      <c r="Q108" s="102"/>
      <c r="R108" s="102"/>
      <c r="S108" s="102"/>
      <c r="T108" s="106"/>
      <c r="U108" s="106"/>
      <c r="V108" s="102"/>
      <c r="W108" s="107" t="s">
        <v>1705</v>
      </c>
      <c r="X108" s="106"/>
      <c r="Y108" s="108" t="s">
        <v>1583</v>
      </c>
      <c r="Z108" s="108"/>
      <c r="AA108" s="108"/>
      <c r="AB108" s="102" t="s">
        <v>1583</v>
      </c>
      <c r="AC108" s="102"/>
      <c r="AD108" s="102" t="s">
        <v>1718</v>
      </c>
      <c r="AE108" s="102" t="s">
        <v>1719</v>
      </c>
      <c r="AF108" s="102" t="s">
        <v>1720</v>
      </c>
      <c r="AG108" s="109"/>
      <c r="AH108" s="115" t="s">
        <v>731</v>
      </c>
      <c r="AI108" s="110" t="s">
        <v>1562</v>
      </c>
      <c r="AJ108" s="110" t="s">
        <v>1585</v>
      </c>
      <c r="AK108" s="110"/>
      <c r="AL108" s="110" t="s">
        <v>1586</v>
      </c>
      <c r="AM108" s="122" t="s">
        <v>699</v>
      </c>
      <c r="AN108" s="128" t="s">
        <v>654</v>
      </c>
      <c r="AO108" s="128" t="s">
        <v>654</v>
      </c>
      <c r="AP108" s="111" t="s">
        <v>1722</v>
      </c>
      <c r="AQ108" s="111" t="s">
        <v>1695</v>
      </c>
      <c r="AR108" s="111" t="s">
        <v>1728</v>
      </c>
      <c r="AS108" s="112" t="s">
        <v>1254</v>
      </c>
      <c r="AT108" s="112" t="s">
        <v>654</v>
      </c>
      <c r="AU108" s="112" t="s">
        <v>654</v>
      </c>
    </row>
    <row r="109" spans="1:47" ht="108.5" x14ac:dyDescent="0.3">
      <c r="A109" s="102" t="s">
        <v>1729</v>
      </c>
      <c r="B109" s="102" t="s">
        <v>1238</v>
      </c>
      <c r="C109" s="102"/>
      <c r="D109" s="102"/>
      <c r="E109" s="102"/>
      <c r="F109" s="102" t="s">
        <v>1730</v>
      </c>
      <c r="G109" s="102"/>
      <c r="H109" s="102"/>
      <c r="I109" s="103"/>
      <c r="J109" s="102"/>
      <c r="K109" s="102" t="s">
        <v>1731</v>
      </c>
      <c r="L109" s="102"/>
      <c r="M109" s="102"/>
      <c r="N109" s="102"/>
      <c r="O109" s="102" t="s">
        <v>1732</v>
      </c>
      <c r="P109" s="105"/>
      <c r="Q109" s="102"/>
      <c r="R109" s="102"/>
      <c r="S109" s="102"/>
      <c r="T109" s="106"/>
      <c r="U109" s="106"/>
      <c r="V109" s="102"/>
      <c r="W109" s="107" t="s">
        <v>1733</v>
      </c>
      <c r="X109" s="106"/>
      <c r="Y109" s="108" t="s">
        <v>1734</v>
      </c>
      <c r="Z109" s="108"/>
      <c r="AA109" s="108"/>
      <c r="AB109" s="102" t="s">
        <v>1734</v>
      </c>
      <c r="AC109" s="102"/>
      <c r="AD109" s="102" t="s">
        <v>1735</v>
      </c>
      <c r="AE109" s="102" t="s">
        <v>1736</v>
      </c>
      <c r="AF109" s="102" t="s">
        <v>1737</v>
      </c>
      <c r="AG109" s="109"/>
      <c r="AH109" s="114" t="s">
        <v>671</v>
      </c>
      <c r="AI109" s="110" t="s">
        <v>732</v>
      </c>
      <c r="AJ109" s="110" t="s">
        <v>1738</v>
      </c>
      <c r="AK109" s="110"/>
      <c r="AL109" s="110" t="s">
        <v>1739</v>
      </c>
      <c r="AM109" s="122" t="s">
        <v>699</v>
      </c>
      <c r="AN109" s="122" t="s">
        <v>699</v>
      </c>
      <c r="AO109" s="128" t="s">
        <v>1740</v>
      </c>
      <c r="AP109" s="111" t="s">
        <v>1741</v>
      </c>
      <c r="AQ109" s="111" t="s">
        <v>1601</v>
      </c>
      <c r="AR109" s="111" t="s">
        <v>1742</v>
      </c>
      <c r="AS109" s="112" t="s">
        <v>653</v>
      </c>
      <c r="AT109" s="112" t="s">
        <v>654</v>
      </c>
      <c r="AU109" s="127" t="s">
        <v>655</v>
      </c>
    </row>
    <row r="110" spans="1:47" ht="155" x14ac:dyDescent="0.3">
      <c r="A110" s="102" t="s">
        <v>1743</v>
      </c>
      <c r="B110" s="102" t="s">
        <v>1238</v>
      </c>
      <c r="C110" s="102"/>
      <c r="D110" s="102"/>
      <c r="E110" s="102"/>
      <c r="F110" s="102" t="s">
        <v>1744</v>
      </c>
      <c r="G110" s="102"/>
      <c r="H110" s="102"/>
      <c r="I110" s="103"/>
      <c r="J110" s="102"/>
      <c r="K110" s="102" t="s">
        <v>1745</v>
      </c>
      <c r="L110" s="102"/>
      <c r="M110" s="102"/>
      <c r="N110" s="102"/>
      <c r="O110" s="102" t="s">
        <v>1746</v>
      </c>
      <c r="P110" s="105"/>
      <c r="Q110" s="102"/>
      <c r="R110" s="102"/>
      <c r="S110" s="102"/>
      <c r="T110" s="106"/>
      <c r="U110" s="106"/>
      <c r="V110" s="102"/>
      <c r="W110" s="107" t="s">
        <v>1747</v>
      </c>
      <c r="X110" s="106"/>
      <c r="Y110" s="108" t="s">
        <v>1734</v>
      </c>
      <c r="Z110" s="108"/>
      <c r="AA110" s="108"/>
      <c r="AB110" s="102" t="s">
        <v>1734</v>
      </c>
      <c r="AC110" s="102"/>
      <c r="AD110" s="102" t="s">
        <v>1735</v>
      </c>
      <c r="AE110" s="102" t="s">
        <v>1736</v>
      </c>
      <c r="AF110" s="102" t="s">
        <v>1737</v>
      </c>
      <c r="AG110" s="109"/>
      <c r="AH110" s="115" t="s">
        <v>731</v>
      </c>
      <c r="AI110" s="110" t="s">
        <v>1671</v>
      </c>
      <c r="AJ110" s="110" t="s">
        <v>1643</v>
      </c>
      <c r="AK110" s="110"/>
      <c r="AL110" s="110" t="s">
        <v>1644</v>
      </c>
      <c r="AM110" s="122" t="s">
        <v>647</v>
      </c>
      <c r="AN110" s="122" t="s">
        <v>647</v>
      </c>
      <c r="AO110" s="122" t="s">
        <v>710</v>
      </c>
      <c r="AP110" s="111" t="s">
        <v>1722</v>
      </c>
      <c r="AQ110" s="111" t="s">
        <v>1748</v>
      </c>
      <c r="AR110" s="111" t="s">
        <v>758</v>
      </c>
      <c r="AS110" s="112" t="s">
        <v>653</v>
      </c>
      <c r="AT110" s="112" t="s">
        <v>654</v>
      </c>
      <c r="AU110" s="127" t="s">
        <v>655</v>
      </c>
    </row>
    <row r="111" spans="1:47" ht="155" x14ac:dyDescent="0.3">
      <c r="A111" s="102" t="s">
        <v>1749</v>
      </c>
      <c r="B111" s="102" t="s">
        <v>1750</v>
      </c>
      <c r="C111" s="102"/>
      <c r="D111" s="102"/>
      <c r="E111" s="102"/>
      <c r="F111" s="102" t="s">
        <v>1744</v>
      </c>
      <c r="G111" s="102"/>
      <c r="H111" s="102"/>
      <c r="I111" s="103"/>
      <c r="J111" s="102"/>
      <c r="K111" s="102" t="s">
        <v>1751</v>
      </c>
      <c r="L111" s="102"/>
      <c r="M111" s="102"/>
      <c r="N111" s="102"/>
      <c r="O111" s="102" t="s">
        <v>1752</v>
      </c>
      <c r="P111" s="105"/>
      <c r="Q111" s="102"/>
      <c r="R111" s="102"/>
      <c r="S111" s="102"/>
      <c r="T111" s="106"/>
      <c r="U111" s="106"/>
      <c r="V111" s="102"/>
      <c r="W111" s="107" t="s">
        <v>1753</v>
      </c>
      <c r="X111" s="106"/>
      <c r="Y111" s="108" t="s">
        <v>1734</v>
      </c>
      <c r="Z111" s="108"/>
      <c r="AA111" s="108"/>
      <c r="AB111" s="102" t="s">
        <v>1734</v>
      </c>
      <c r="AC111" s="102"/>
      <c r="AD111" s="102" t="s">
        <v>1735</v>
      </c>
      <c r="AE111" s="102" t="s">
        <v>1736</v>
      </c>
      <c r="AF111" s="102" t="s">
        <v>1737</v>
      </c>
      <c r="AG111" s="109"/>
      <c r="AH111" s="115" t="s">
        <v>731</v>
      </c>
      <c r="AI111" s="110" t="s">
        <v>1671</v>
      </c>
      <c r="AJ111" s="110" t="s">
        <v>1643</v>
      </c>
      <c r="AK111" s="110"/>
      <c r="AL111" s="110" t="s">
        <v>1644</v>
      </c>
      <c r="AM111" s="122" t="s">
        <v>647</v>
      </c>
      <c r="AN111" s="122" t="s">
        <v>647</v>
      </c>
      <c r="AO111" s="122" t="s">
        <v>687</v>
      </c>
      <c r="AP111" s="111" t="s">
        <v>1722</v>
      </c>
      <c r="AQ111" s="111" t="s">
        <v>1748</v>
      </c>
      <c r="AR111" s="111" t="s">
        <v>758</v>
      </c>
      <c r="AS111" s="112" t="s">
        <v>653</v>
      </c>
      <c r="AT111" s="112" t="s">
        <v>654</v>
      </c>
      <c r="AU111" s="127" t="s">
        <v>655</v>
      </c>
    </row>
    <row r="112" spans="1:47" ht="155" x14ac:dyDescent="0.3">
      <c r="A112" s="102" t="s">
        <v>1754</v>
      </c>
      <c r="B112" s="102" t="s">
        <v>1238</v>
      </c>
      <c r="C112" s="102"/>
      <c r="D112" s="102"/>
      <c r="E112" s="102"/>
      <c r="F112" s="102" t="s">
        <v>1755</v>
      </c>
      <c r="G112" s="102"/>
      <c r="H112" s="102"/>
      <c r="I112" s="103"/>
      <c r="J112" s="102"/>
      <c r="K112" s="102" t="s">
        <v>1756</v>
      </c>
      <c r="L112" s="102"/>
      <c r="M112" s="102"/>
      <c r="N112" s="102"/>
      <c r="O112" s="102" t="s">
        <v>1241</v>
      </c>
      <c r="P112" s="105"/>
      <c r="Q112" s="102"/>
      <c r="R112" s="102"/>
      <c r="S112" s="102"/>
      <c r="T112" s="106"/>
      <c r="U112" s="106"/>
      <c r="V112" s="102"/>
      <c r="W112" s="107" t="s">
        <v>1757</v>
      </c>
      <c r="X112" s="106"/>
      <c r="Y112" s="108" t="s">
        <v>1504</v>
      </c>
      <c r="Z112" s="108"/>
      <c r="AA112" s="108"/>
      <c r="AB112" s="102" t="s">
        <v>1758</v>
      </c>
      <c r="AC112" s="102"/>
      <c r="AD112" s="102" t="s">
        <v>1759</v>
      </c>
      <c r="AE112" s="102" t="s">
        <v>1506</v>
      </c>
      <c r="AF112" s="102" t="s">
        <v>1760</v>
      </c>
      <c r="AG112" s="109"/>
      <c r="AH112" s="115" t="s">
        <v>731</v>
      </c>
      <c r="AI112" s="110" t="s">
        <v>1761</v>
      </c>
      <c r="AJ112" s="110" t="s">
        <v>1643</v>
      </c>
      <c r="AK112" s="110"/>
      <c r="AL112" s="110" t="s">
        <v>1644</v>
      </c>
      <c r="AM112" s="122" t="s">
        <v>647</v>
      </c>
      <c r="AN112" s="122" t="s">
        <v>647</v>
      </c>
      <c r="AO112" s="128" t="s">
        <v>1337</v>
      </c>
      <c r="AP112" s="111" t="s">
        <v>1694</v>
      </c>
      <c r="AQ112" s="111" t="s">
        <v>1748</v>
      </c>
      <c r="AR112" s="111" t="s">
        <v>758</v>
      </c>
      <c r="AS112" s="112" t="s">
        <v>1254</v>
      </c>
      <c r="AT112" s="112" t="s">
        <v>1165</v>
      </c>
      <c r="AU112" s="112" t="s">
        <v>1165</v>
      </c>
    </row>
    <row r="113" spans="1:47" ht="108.5" x14ac:dyDescent="0.3">
      <c r="A113" s="102" t="s">
        <v>1762</v>
      </c>
      <c r="B113" s="102" t="s">
        <v>1238</v>
      </c>
      <c r="C113" s="102"/>
      <c r="D113" s="102"/>
      <c r="E113" s="102"/>
      <c r="F113" s="102" t="s">
        <v>1755</v>
      </c>
      <c r="G113" s="102"/>
      <c r="H113" s="102"/>
      <c r="I113" s="103"/>
      <c r="J113" s="102"/>
      <c r="K113" s="102" t="s">
        <v>1763</v>
      </c>
      <c r="L113" s="102"/>
      <c r="M113" s="102"/>
      <c r="N113" s="102"/>
      <c r="O113" s="102" t="s">
        <v>1528</v>
      </c>
      <c r="P113" s="105"/>
      <c r="Q113" s="102"/>
      <c r="R113" s="102"/>
      <c r="S113" s="102"/>
      <c r="T113" s="106"/>
      <c r="U113" s="106"/>
      <c r="V113" s="102"/>
      <c r="W113" s="107" t="s">
        <v>1572</v>
      </c>
      <c r="X113" s="106"/>
      <c r="Y113" s="108" t="s">
        <v>1764</v>
      </c>
      <c r="Z113" s="108"/>
      <c r="AA113" s="108"/>
      <c r="AB113" s="102" t="s">
        <v>1758</v>
      </c>
      <c r="AC113" s="102"/>
      <c r="AD113" s="102" t="s">
        <v>1765</v>
      </c>
      <c r="AE113" s="102" t="s">
        <v>1506</v>
      </c>
      <c r="AF113" s="102" t="s">
        <v>111</v>
      </c>
      <c r="AG113" s="109"/>
      <c r="AH113" s="114" t="s">
        <v>671</v>
      </c>
      <c r="AI113" s="110" t="s">
        <v>1531</v>
      </c>
      <c r="AJ113" s="110" t="s">
        <v>1532</v>
      </c>
      <c r="AK113" s="110"/>
      <c r="AL113" s="110" t="s">
        <v>1533</v>
      </c>
      <c r="AM113" s="122" t="s">
        <v>648</v>
      </c>
      <c r="AN113" s="122" t="s">
        <v>647</v>
      </c>
      <c r="AO113" s="122" t="s">
        <v>1336</v>
      </c>
      <c r="AP113" s="111" t="s">
        <v>1766</v>
      </c>
      <c r="AQ113" s="111" t="s">
        <v>1575</v>
      </c>
      <c r="AR113" s="111" t="s">
        <v>1576</v>
      </c>
      <c r="AS113" s="112" t="s">
        <v>653</v>
      </c>
      <c r="AT113" s="112" t="s">
        <v>654</v>
      </c>
      <c r="AU113" s="127" t="s">
        <v>655</v>
      </c>
    </row>
    <row r="114" spans="1:47" ht="124" x14ac:dyDescent="0.3">
      <c r="A114" s="102" t="s">
        <v>1767</v>
      </c>
      <c r="B114" s="102" t="s">
        <v>1238</v>
      </c>
      <c r="C114" s="102"/>
      <c r="D114" s="102"/>
      <c r="E114" s="102"/>
      <c r="F114" s="102" t="s">
        <v>1755</v>
      </c>
      <c r="G114" s="102"/>
      <c r="H114" s="102"/>
      <c r="I114" s="103"/>
      <c r="J114" s="102"/>
      <c r="K114" s="102" t="s">
        <v>95</v>
      </c>
      <c r="L114" s="102"/>
      <c r="M114" s="102"/>
      <c r="N114" s="102"/>
      <c r="O114" s="120" t="s">
        <v>1617</v>
      </c>
      <c r="P114" s="105"/>
      <c r="Q114" s="119"/>
      <c r="R114" s="102"/>
      <c r="S114" s="102"/>
      <c r="T114" s="106"/>
      <c r="U114" s="106"/>
      <c r="V114" s="102"/>
      <c r="W114" s="107" t="s">
        <v>1517</v>
      </c>
      <c r="X114" s="106"/>
      <c r="Y114" s="108" t="s">
        <v>1568</v>
      </c>
      <c r="Z114" s="108"/>
      <c r="AA114" s="108"/>
      <c r="AB114" s="102" t="s">
        <v>1768</v>
      </c>
      <c r="AC114" s="102"/>
      <c r="AD114" s="102" t="s">
        <v>1569</v>
      </c>
      <c r="AE114" s="102" t="s">
        <v>95</v>
      </c>
      <c r="AF114" s="102" t="s">
        <v>111</v>
      </c>
      <c r="AG114" s="109"/>
      <c r="AH114" s="115" t="s">
        <v>731</v>
      </c>
      <c r="AI114" s="110" t="s">
        <v>1671</v>
      </c>
      <c r="AJ114" s="110" t="s">
        <v>1619</v>
      </c>
      <c r="AK114" s="110"/>
      <c r="AL114" s="110" t="s">
        <v>1523</v>
      </c>
      <c r="AM114" s="122" t="s">
        <v>647</v>
      </c>
      <c r="AN114" s="122" t="s">
        <v>647</v>
      </c>
      <c r="AO114" s="122" t="s">
        <v>687</v>
      </c>
      <c r="AP114" s="111" t="s">
        <v>1722</v>
      </c>
      <c r="AQ114" s="111" t="s">
        <v>1614</v>
      </c>
      <c r="AR114" s="111" t="s">
        <v>1615</v>
      </c>
      <c r="AS114" s="112" t="s">
        <v>1254</v>
      </c>
      <c r="AT114" s="112" t="s">
        <v>1165</v>
      </c>
      <c r="AU114" s="112" t="s">
        <v>1165</v>
      </c>
    </row>
    <row r="115" spans="1:47" ht="155" x14ac:dyDescent="0.3">
      <c r="A115" s="102" t="s">
        <v>1769</v>
      </c>
      <c r="B115" s="102" t="s">
        <v>1238</v>
      </c>
      <c r="C115" s="102"/>
      <c r="D115" s="102"/>
      <c r="E115" s="102"/>
      <c r="F115" s="102" t="s">
        <v>1770</v>
      </c>
      <c r="G115" s="102"/>
      <c r="H115" s="102"/>
      <c r="I115" s="103"/>
      <c r="J115" s="102"/>
      <c r="K115" s="102" t="s">
        <v>1771</v>
      </c>
      <c r="L115" s="102"/>
      <c r="M115" s="102"/>
      <c r="N115" s="102"/>
      <c r="O115" s="102" t="s">
        <v>1241</v>
      </c>
      <c r="P115" s="105"/>
      <c r="Q115" s="102"/>
      <c r="R115" s="102"/>
      <c r="S115" s="102"/>
      <c r="T115" s="106"/>
      <c r="U115" s="106"/>
      <c r="V115" s="102"/>
      <c r="W115" s="107" t="s">
        <v>1757</v>
      </c>
      <c r="X115" s="106"/>
      <c r="Y115" s="108" t="s">
        <v>1583</v>
      </c>
      <c r="Z115" s="108"/>
      <c r="AA115" s="108"/>
      <c r="AB115" s="102" t="s">
        <v>1772</v>
      </c>
      <c r="AC115" s="102"/>
      <c r="AD115" s="102" t="s">
        <v>1584</v>
      </c>
      <c r="AE115" s="102" t="s">
        <v>1506</v>
      </c>
      <c r="AF115" s="102" t="s">
        <v>111</v>
      </c>
      <c r="AG115" s="109"/>
      <c r="AH115" s="115" t="s">
        <v>731</v>
      </c>
      <c r="AI115" s="110" t="s">
        <v>1671</v>
      </c>
      <c r="AJ115" s="110" t="s">
        <v>1643</v>
      </c>
      <c r="AK115" s="110"/>
      <c r="AL115" s="110" t="s">
        <v>1644</v>
      </c>
      <c r="AM115" s="122" t="s">
        <v>699</v>
      </c>
      <c r="AN115" s="122" t="s">
        <v>647</v>
      </c>
      <c r="AO115" s="122" t="s">
        <v>710</v>
      </c>
      <c r="AP115" s="111" t="s">
        <v>1694</v>
      </c>
      <c r="AQ115" s="111" t="s">
        <v>1695</v>
      </c>
      <c r="AR115" s="111" t="s">
        <v>758</v>
      </c>
      <c r="AS115" s="112" t="s">
        <v>1254</v>
      </c>
      <c r="AT115" s="112" t="s">
        <v>1165</v>
      </c>
      <c r="AU115" s="112" t="s">
        <v>1165</v>
      </c>
    </row>
    <row r="116" spans="1:47" ht="139.5" x14ac:dyDescent="0.3">
      <c r="A116" s="102" t="s">
        <v>1773</v>
      </c>
      <c r="B116" s="102" t="s">
        <v>1238</v>
      </c>
      <c r="C116" s="102"/>
      <c r="D116" s="102"/>
      <c r="E116" s="102"/>
      <c r="F116" s="102" t="s">
        <v>1774</v>
      </c>
      <c r="G116" s="102"/>
      <c r="H116" s="102"/>
      <c r="I116" s="103"/>
      <c r="J116" s="102"/>
      <c r="K116" s="102" t="s">
        <v>1775</v>
      </c>
      <c r="L116" s="102"/>
      <c r="M116" s="102"/>
      <c r="N116" s="102"/>
      <c r="O116" s="102" t="s">
        <v>1776</v>
      </c>
      <c r="P116" s="105"/>
      <c r="Q116" s="102"/>
      <c r="R116" s="102"/>
      <c r="S116" s="102"/>
      <c r="T116" s="106"/>
      <c r="U116" s="106"/>
      <c r="V116" s="102"/>
      <c r="W116" s="107" t="s">
        <v>1777</v>
      </c>
      <c r="X116" s="106"/>
      <c r="Y116" s="108" t="s">
        <v>1778</v>
      </c>
      <c r="Z116" s="108"/>
      <c r="AA116" s="108"/>
      <c r="AB116" s="102" t="s">
        <v>1779</v>
      </c>
      <c r="AC116" s="102"/>
      <c r="AD116" s="102" t="s">
        <v>1780</v>
      </c>
      <c r="AE116" s="102" t="s">
        <v>1781</v>
      </c>
      <c r="AF116" s="102" t="s">
        <v>1782</v>
      </c>
      <c r="AG116" s="109"/>
      <c r="AH116" s="115" t="s">
        <v>731</v>
      </c>
      <c r="AI116" s="110" t="s">
        <v>1610</v>
      </c>
      <c r="AJ116" s="110" t="s">
        <v>1783</v>
      </c>
      <c r="AK116" s="110"/>
      <c r="AL116" s="110" t="s">
        <v>1481</v>
      </c>
      <c r="AM116" s="122" t="s">
        <v>699</v>
      </c>
      <c r="AN116" s="122" t="s">
        <v>647</v>
      </c>
      <c r="AO116" s="122" t="s">
        <v>710</v>
      </c>
      <c r="AP116" s="111" t="s">
        <v>1722</v>
      </c>
      <c r="AQ116" s="111" t="s">
        <v>1748</v>
      </c>
      <c r="AR116" s="111" t="s">
        <v>770</v>
      </c>
      <c r="AS116" s="112" t="s">
        <v>1254</v>
      </c>
      <c r="AT116" s="112" t="s">
        <v>654</v>
      </c>
      <c r="AU116" s="112" t="s">
        <v>654</v>
      </c>
    </row>
    <row r="117" spans="1:47" ht="124" x14ac:dyDescent="0.3">
      <c r="A117" s="102" t="s">
        <v>1784</v>
      </c>
      <c r="B117" s="102" t="s">
        <v>1238</v>
      </c>
      <c r="C117" s="102"/>
      <c r="D117" s="102"/>
      <c r="E117" s="102"/>
      <c r="F117" s="102" t="s">
        <v>1785</v>
      </c>
      <c r="G117" s="102"/>
      <c r="H117" s="102"/>
      <c r="I117" s="103"/>
      <c r="J117" s="102"/>
      <c r="K117" s="102" t="s">
        <v>1786</v>
      </c>
      <c r="L117" s="102"/>
      <c r="M117" s="102"/>
      <c r="N117" s="102"/>
      <c r="O117" s="102" t="s">
        <v>1787</v>
      </c>
      <c r="P117" s="105"/>
      <c r="Q117" s="102"/>
      <c r="R117" s="102"/>
      <c r="S117" s="102"/>
      <c r="T117" s="106"/>
      <c r="U117" s="106"/>
      <c r="V117" s="102"/>
      <c r="W117" s="107" t="s">
        <v>1777</v>
      </c>
      <c r="X117" s="106"/>
      <c r="Y117" s="108" t="s">
        <v>1582</v>
      </c>
      <c r="Z117" s="108"/>
      <c r="AA117" s="108"/>
      <c r="AB117" s="102" t="s">
        <v>1582</v>
      </c>
      <c r="AC117" s="102"/>
      <c r="AD117" s="102" t="s">
        <v>1788</v>
      </c>
      <c r="AE117" s="102" t="s">
        <v>1781</v>
      </c>
      <c r="AF117" s="102" t="s">
        <v>1781</v>
      </c>
      <c r="AG117" s="109"/>
      <c r="AH117" s="115" t="s">
        <v>731</v>
      </c>
      <c r="AI117" s="110" t="s">
        <v>1610</v>
      </c>
      <c r="AJ117" s="110" t="s">
        <v>1480</v>
      </c>
      <c r="AK117" s="110"/>
      <c r="AL117" s="110" t="s">
        <v>1481</v>
      </c>
      <c r="AM117" s="122" t="s">
        <v>699</v>
      </c>
      <c r="AN117" s="122" t="s">
        <v>647</v>
      </c>
      <c r="AO117" s="122" t="s">
        <v>710</v>
      </c>
      <c r="AP117" s="111" t="s">
        <v>1722</v>
      </c>
      <c r="AQ117" s="111" t="s">
        <v>1789</v>
      </c>
      <c r="AR117" s="111" t="s">
        <v>770</v>
      </c>
      <c r="AS117" s="112" t="s">
        <v>1254</v>
      </c>
      <c r="AT117" s="112" t="s">
        <v>654</v>
      </c>
      <c r="AU117" s="112" t="s">
        <v>654</v>
      </c>
    </row>
    <row r="118" spans="1:47" ht="124" x14ac:dyDescent="0.3">
      <c r="A118" s="102" t="s">
        <v>1790</v>
      </c>
      <c r="B118" s="102" t="s">
        <v>1238</v>
      </c>
      <c r="C118" s="102"/>
      <c r="D118" s="102"/>
      <c r="E118" s="102"/>
      <c r="F118" s="102" t="s">
        <v>1791</v>
      </c>
      <c r="G118" s="102"/>
      <c r="H118" s="102"/>
      <c r="I118" s="103"/>
      <c r="J118" s="102"/>
      <c r="K118" s="102" t="s">
        <v>1786</v>
      </c>
      <c r="L118" s="102"/>
      <c r="M118" s="102"/>
      <c r="N118" s="102"/>
      <c r="O118" s="102" t="s">
        <v>1787</v>
      </c>
      <c r="P118" s="105"/>
      <c r="Q118" s="102"/>
      <c r="R118" s="102"/>
      <c r="S118" s="102"/>
      <c r="T118" s="106"/>
      <c r="U118" s="106"/>
      <c r="V118" s="102"/>
      <c r="W118" s="107" t="s">
        <v>1777</v>
      </c>
      <c r="X118" s="106"/>
      <c r="Y118" s="108" t="s">
        <v>1778</v>
      </c>
      <c r="Z118" s="108"/>
      <c r="AA118" s="108"/>
      <c r="AB118" s="102" t="s">
        <v>1778</v>
      </c>
      <c r="AC118" s="102"/>
      <c r="AD118" s="102" t="s">
        <v>1780</v>
      </c>
      <c r="AE118" s="102" t="s">
        <v>1781</v>
      </c>
      <c r="AF118" s="102" t="s">
        <v>111</v>
      </c>
      <c r="AG118" s="109"/>
      <c r="AH118" s="115" t="s">
        <v>731</v>
      </c>
      <c r="AI118" s="110" t="s">
        <v>1610</v>
      </c>
      <c r="AJ118" s="110" t="s">
        <v>1480</v>
      </c>
      <c r="AK118" s="110"/>
      <c r="AL118" s="110" t="s">
        <v>1481</v>
      </c>
      <c r="AM118" s="122" t="s">
        <v>699</v>
      </c>
      <c r="AN118" s="122" t="s">
        <v>647</v>
      </c>
      <c r="AO118" s="122" t="s">
        <v>710</v>
      </c>
      <c r="AP118" s="111" t="s">
        <v>1722</v>
      </c>
      <c r="AQ118" s="111" t="s">
        <v>1789</v>
      </c>
      <c r="AR118" s="111" t="s">
        <v>770</v>
      </c>
      <c r="AS118" s="112" t="s">
        <v>1254</v>
      </c>
      <c r="AT118" s="112" t="s">
        <v>654</v>
      </c>
      <c r="AU118" s="112" t="s">
        <v>654</v>
      </c>
    </row>
    <row r="119" spans="1:47" ht="124" x14ac:dyDescent="0.3">
      <c r="A119" s="102" t="s">
        <v>1792</v>
      </c>
      <c r="B119" s="102" t="s">
        <v>1238</v>
      </c>
      <c r="C119" s="102"/>
      <c r="D119" s="102"/>
      <c r="E119" s="102"/>
      <c r="F119" s="102" t="s">
        <v>1793</v>
      </c>
      <c r="G119" s="102"/>
      <c r="H119" s="102"/>
      <c r="I119" s="103"/>
      <c r="J119" s="102"/>
      <c r="K119" s="102" t="s">
        <v>1794</v>
      </c>
      <c r="L119" s="102"/>
      <c r="M119" s="102"/>
      <c r="N119" s="102"/>
      <c r="O119" s="102" t="s">
        <v>1528</v>
      </c>
      <c r="P119" s="105"/>
      <c r="Q119" s="102"/>
      <c r="R119" s="102"/>
      <c r="S119" s="102"/>
      <c r="T119" s="106"/>
      <c r="U119" s="106"/>
      <c r="V119" s="102"/>
      <c r="W119" s="107" t="s">
        <v>1795</v>
      </c>
      <c r="X119" s="106"/>
      <c r="Y119" s="108" t="s">
        <v>1778</v>
      </c>
      <c r="Z119" s="108"/>
      <c r="AA119" s="108"/>
      <c r="AB119" s="102" t="s">
        <v>1778</v>
      </c>
      <c r="AC119" s="102"/>
      <c r="AD119" s="102" t="s">
        <v>1796</v>
      </c>
      <c r="AE119" s="102" t="s">
        <v>1781</v>
      </c>
      <c r="AF119" s="102" t="s">
        <v>1797</v>
      </c>
      <c r="AG119" s="109"/>
      <c r="AH119" s="20" t="s">
        <v>643</v>
      </c>
      <c r="AI119" s="110" t="s">
        <v>1531</v>
      </c>
      <c r="AJ119" s="110" t="s">
        <v>1334</v>
      </c>
      <c r="AK119" s="110"/>
      <c r="AL119" s="110" t="s">
        <v>1650</v>
      </c>
      <c r="AM119" s="122" t="s">
        <v>699</v>
      </c>
      <c r="AN119" s="122" t="s">
        <v>647</v>
      </c>
      <c r="AO119" s="122" t="s">
        <v>710</v>
      </c>
      <c r="AP119" s="111" t="s">
        <v>1722</v>
      </c>
      <c r="AQ119" s="111" t="s">
        <v>1575</v>
      </c>
      <c r="AR119" s="111" t="s">
        <v>1576</v>
      </c>
      <c r="AS119" s="112" t="s">
        <v>1254</v>
      </c>
      <c r="AT119" s="112" t="s">
        <v>654</v>
      </c>
      <c r="AU119" s="112" t="s">
        <v>654</v>
      </c>
    </row>
    <row r="120" spans="1:47" ht="139.5" x14ac:dyDescent="0.3">
      <c r="A120" s="102" t="s">
        <v>1798</v>
      </c>
      <c r="B120" s="102" t="s">
        <v>1238</v>
      </c>
      <c r="C120" s="102"/>
      <c r="D120" s="102"/>
      <c r="E120" s="102"/>
      <c r="F120" s="102" t="s">
        <v>1799</v>
      </c>
      <c r="G120" s="102"/>
      <c r="H120" s="102"/>
      <c r="I120" s="103"/>
      <c r="J120" s="102"/>
      <c r="K120" s="102" t="s">
        <v>1800</v>
      </c>
      <c r="L120" s="102"/>
      <c r="M120" s="102"/>
      <c r="N120" s="102"/>
      <c r="O120" s="102" t="s">
        <v>1801</v>
      </c>
      <c r="P120" s="105"/>
      <c r="Q120" s="102"/>
      <c r="R120" s="102"/>
      <c r="S120" s="102"/>
      <c r="T120" s="106"/>
      <c r="U120" s="106"/>
      <c r="V120" s="102"/>
      <c r="W120" s="107" t="s">
        <v>1802</v>
      </c>
      <c r="X120" s="106"/>
      <c r="Y120" s="108" t="s">
        <v>1583</v>
      </c>
      <c r="Z120" s="108"/>
      <c r="AA120" s="108"/>
      <c r="AB120" s="102" t="s">
        <v>1803</v>
      </c>
      <c r="AC120" s="102"/>
      <c r="AD120" s="102" t="s">
        <v>1804</v>
      </c>
      <c r="AE120" s="102" t="s">
        <v>1719</v>
      </c>
      <c r="AF120" s="102" t="s">
        <v>106</v>
      </c>
      <c r="AG120" s="109"/>
      <c r="AH120" s="115" t="s">
        <v>731</v>
      </c>
      <c r="AI120" s="110" t="s">
        <v>732</v>
      </c>
      <c r="AJ120" s="110" t="s">
        <v>1655</v>
      </c>
      <c r="AK120" s="110"/>
      <c r="AL120" s="110" t="s">
        <v>1481</v>
      </c>
      <c r="AM120" s="122" t="s">
        <v>647</v>
      </c>
      <c r="AN120" s="122" t="s">
        <v>647</v>
      </c>
      <c r="AO120" s="122" t="s">
        <v>687</v>
      </c>
      <c r="AP120" s="111" t="s">
        <v>1805</v>
      </c>
      <c r="AQ120" s="111" t="s">
        <v>1789</v>
      </c>
      <c r="AR120" s="111" t="s">
        <v>1806</v>
      </c>
      <c r="AS120" s="112" t="s">
        <v>1254</v>
      </c>
      <c r="AT120" s="112" t="s">
        <v>654</v>
      </c>
      <c r="AU120" s="112" t="s">
        <v>654</v>
      </c>
    </row>
    <row r="121" spans="1:47" ht="139.5" x14ac:dyDescent="0.3">
      <c r="A121" s="102" t="s">
        <v>1807</v>
      </c>
      <c r="B121" s="102" t="s">
        <v>1238</v>
      </c>
      <c r="C121" s="102"/>
      <c r="D121" s="102"/>
      <c r="E121" s="102"/>
      <c r="F121" s="102" t="s">
        <v>1808</v>
      </c>
      <c r="G121" s="102"/>
      <c r="H121" s="102"/>
      <c r="I121" s="103"/>
      <c r="J121" s="102"/>
      <c r="K121" s="102" t="s">
        <v>1809</v>
      </c>
      <c r="L121" s="102"/>
      <c r="M121" s="102"/>
      <c r="N121" s="102"/>
      <c r="O121" s="102" t="s">
        <v>1810</v>
      </c>
      <c r="P121" s="105"/>
      <c r="Q121" s="102"/>
      <c r="R121" s="102"/>
      <c r="S121" s="102"/>
      <c r="T121" s="106"/>
      <c r="U121" s="106"/>
      <c r="V121" s="102"/>
      <c r="W121" s="107" t="s">
        <v>1811</v>
      </c>
      <c r="X121" s="106"/>
      <c r="Y121" s="108" t="s">
        <v>1583</v>
      </c>
      <c r="Z121" s="108"/>
      <c r="AA121" s="108"/>
      <c r="AB121" s="102" t="s">
        <v>1803</v>
      </c>
      <c r="AC121" s="102"/>
      <c r="AD121" s="102" t="s">
        <v>1812</v>
      </c>
      <c r="AE121" s="102" t="s">
        <v>1719</v>
      </c>
      <c r="AF121" s="102" t="s">
        <v>106</v>
      </c>
      <c r="AG121" s="109"/>
      <c r="AH121" s="115" t="s">
        <v>731</v>
      </c>
      <c r="AI121" s="110" t="s">
        <v>1147</v>
      </c>
      <c r="AJ121" s="110" t="s">
        <v>1813</v>
      </c>
      <c r="AK121" s="110"/>
      <c r="AL121" s="110" t="s">
        <v>1814</v>
      </c>
      <c r="AM121" s="128" t="s">
        <v>673</v>
      </c>
      <c r="AN121" s="122" t="s">
        <v>647</v>
      </c>
      <c r="AO121" s="128" t="s">
        <v>674</v>
      </c>
      <c r="AP121" s="111" t="s">
        <v>1722</v>
      </c>
      <c r="AQ121" s="111" t="s">
        <v>1789</v>
      </c>
      <c r="AR121" s="111" t="s">
        <v>1806</v>
      </c>
      <c r="AS121" s="112" t="s">
        <v>653</v>
      </c>
      <c r="AT121" s="112" t="s">
        <v>654</v>
      </c>
      <c r="AU121" s="127" t="s">
        <v>1815</v>
      </c>
    </row>
    <row r="122" spans="1:47" ht="108.5" x14ac:dyDescent="0.3">
      <c r="A122" s="102" t="s">
        <v>1816</v>
      </c>
      <c r="B122" s="102" t="s">
        <v>1238</v>
      </c>
      <c r="C122" s="102"/>
      <c r="D122" s="102"/>
      <c r="E122" s="102"/>
      <c r="F122" s="102" t="s">
        <v>1817</v>
      </c>
      <c r="G122" s="102"/>
      <c r="H122" s="102"/>
      <c r="I122" s="103"/>
      <c r="J122" s="102"/>
      <c r="K122" s="102" t="s">
        <v>1818</v>
      </c>
      <c r="L122" s="102"/>
      <c r="M122" s="102"/>
      <c r="N122" s="102"/>
      <c r="O122" s="102" t="s">
        <v>1819</v>
      </c>
      <c r="P122" s="105"/>
      <c r="Q122" s="102"/>
      <c r="R122" s="102"/>
      <c r="S122" s="102"/>
      <c r="T122" s="106"/>
      <c r="U122" s="106"/>
      <c r="V122" s="102"/>
      <c r="W122" s="107" t="s">
        <v>1820</v>
      </c>
      <c r="X122" s="106"/>
      <c r="Y122" s="108" t="s">
        <v>1583</v>
      </c>
      <c r="Z122" s="108"/>
      <c r="AA122" s="108"/>
      <c r="AB122" s="102" t="s">
        <v>1803</v>
      </c>
      <c r="AC122" s="102"/>
      <c r="AD122" s="102" t="s">
        <v>1812</v>
      </c>
      <c r="AE122" s="102" t="s">
        <v>1719</v>
      </c>
      <c r="AF122" s="102" t="s">
        <v>106</v>
      </c>
      <c r="AG122" s="109"/>
      <c r="AH122" s="115" t="s">
        <v>731</v>
      </c>
      <c r="AI122" s="110" t="s">
        <v>1147</v>
      </c>
      <c r="AJ122" s="110" t="s">
        <v>1821</v>
      </c>
      <c r="AK122" s="110"/>
      <c r="AL122" s="110" t="s">
        <v>1822</v>
      </c>
      <c r="AM122" s="122" t="s">
        <v>699</v>
      </c>
      <c r="AN122" s="122" t="s">
        <v>699</v>
      </c>
      <c r="AO122" s="122" t="s">
        <v>1098</v>
      </c>
      <c r="AP122" s="111" t="s">
        <v>1805</v>
      </c>
      <c r="AQ122" s="111" t="s">
        <v>1823</v>
      </c>
      <c r="AR122" s="111" t="s">
        <v>758</v>
      </c>
      <c r="AS122" s="112" t="s">
        <v>653</v>
      </c>
      <c r="AT122" s="112" t="s">
        <v>654</v>
      </c>
      <c r="AU122" s="127" t="s">
        <v>1815</v>
      </c>
    </row>
    <row r="123" spans="1:47" ht="62" x14ac:dyDescent="0.3">
      <c r="A123" s="102" t="s">
        <v>1824</v>
      </c>
      <c r="B123" s="102" t="s">
        <v>1238</v>
      </c>
      <c r="C123" s="102"/>
      <c r="D123" s="102"/>
      <c r="E123" s="102"/>
      <c r="F123" s="102" t="s">
        <v>1825</v>
      </c>
      <c r="G123" s="102"/>
      <c r="H123" s="102"/>
      <c r="I123" s="103"/>
      <c r="J123" s="102"/>
      <c r="K123" s="102" t="s">
        <v>1826</v>
      </c>
      <c r="L123" s="102"/>
      <c r="M123" s="102"/>
      <c r="N123" s="102"/>
      <c r="O123" s="102" t="s">
        <v>1827</v>
      </c>
      <c r="P123" s="105"/>
      <c r="Q123" s="102"/>
      <c r="R123" s="102"/>
      <c r="S123" s="102"/>
      <c r="T123" s="106"/>
      <c r="U123" s="106"/>
      <c r="V123" s="102"/>
      <c r="W123" s="107" t="s">
        <v>1828</v>
      </c>
      <c r="X123" s="106"/>
      <c r="Y123" s="108" t="s">
        <v>1583</v>
      </c>
      <c r="Z123" s="108"/>
      <c r="AA123" s="108"/>
      <c r="AB123" s="102" t="s">
        <v>1829</v>
      </c>
      <c r="AC123" s="102"/>
      <c r="AD123" s="102" t="s">
        <v>1830</v>
      </c>
      <c r="AE123" s="102" t="s">
        <v>1719</v>
      </c>
      <c r="AF123" s="102" t="s">
        <v>106</v>
      </c>
      <c r="AG123" s="109"/>
      <c r="AH123" s="115" t="s">
        <v>731</v>
      </c>
      <c r="AI123" s="110" t="s">
        <v>1831</v>
      </c>
      <c r="AJ123" s="110" t="s">
        <v>1832</v>
      </c>
      <c r="AK123" s="110"/>
      <c r="AL123" s="110" t="s">
        <v>1833</v>
      </c>
      <c r="AM123" s="128" t="s">
        <v>928</v>
      </c>
      <c r="AN123" s="128" t="s">
        <v>1336</v>
      </c>
      <c r="AO123" s="128" t="s">
        <v>674</v>
      </c>
      <c r="AP123" s="111" t="s">
        <v>1834</v>
      </c>
      <c r="AQ123" s="111" t="s">
        <v>1823</v>
      </c>
      <c r="AR123" s="111" t="s">
        <v>758</v>
      </c>
      <c r="AS123" s="112" t="s">
        <v>653</v>
      </c>
      <c r="AT123" s="112" t="s">
        <v>654</v>
      </c>
      <c r="AU123" s="127" t="s">
        <v>1815</v>
      </c>
    </row>
    <row r="124" spans="1:47" ht="139.5" x14ac:dyDescent="0.3">
      <c r="A124" s="102" t="s">
        <v>1835</v>
      </c>
      <c r="B124" s="102" t="s">
        <v>1238</v>
      </c>
      <c r="C124" s="102"/>
      <c r="D124" s="102"/>
      <c r="E124" s="102"/>
      <c r="F124" s="102" t="s">
        <v>1836</v>
      </c>
      <c r="G124" s="102"/>
      <c r="H124" s="102"/>
      <c r="I124" s="103"/>
      <c r="J124" s="102"/>
      <c r="K124" s="102" t="s">
        <v>1837</v>
      </c>
      <c r="L124" s="102"/>
      <c r="M124" s="102"/>
      <c r="N124" s="102"/>
      <c r="O124" s="102" t="s">
        <v>1838</v>
      </c>
      <c r="P124" s="105"/>
      <c r="Q124" s="102"/>
      <c r="R124" s="102"/>
      <c r="S124" s="102"/>
      <c r="T124" s="106"/>
      <c r="U124" s="106"/>
      <c r="V124" s="102"/>
      <c r="W124" s="107" t="s">
        <v>1839</v>
      </c>
      <c r="X124" s="106"/>
      <c r="Y124" s="108" t="s">
        <v>1583</v>
      </c>
      <c r="Z124" s="108"/>
      <c r="AA124" s="108"/>
      <c r="AB124" s="102" t="s">
        <v>1829</v>
      </c>
      <c r="AC124" s="102"/>
      <c r="AD124" s="102" t="s">
        <v>1840</v>
      </c>
      <c r="AE124" s="102" t="s">
        <v>1719</v>
      </c>
      <c r="AF124" s="102" t="s">
        <v>106</v>
      </c>
      <c r="AG124" s="109"/>
      <c r="AH124" s="115" t="s">
        <v>731</v>
      </c>
      <c r="AI124" s="110" t="s">
        <v>1147</v>
      </c>
      <c r="AJ124" s="110" t="s">
        <v>1544</v>
      </c>
      <c r="AK124" s="110"/>
      <c r="AL124" s="110" t="s">
        <v>1833</v>
      </c>
      <c r="AM124" s="122" t="s">
        <v>699</v>
      </c>
      <c r="AN124" s="122" t="s">
        <v>647</v>
      </c>
      <c r="AO124" s="122" t="s">
        <v>710</v>
      </c>
      <c r="AP124" s="111" t="s">
        <v>1841</v>
      </c>
      <c r="AQ124" s="111" t="s">
        <v>1823</v>
      </c>
      <c r="AR124" s="111" t="s">
        <v>1806</v>
      </c>
      <c r="AS124" s="112" t="s">
        <v>653</v>
      </c>
      <c r="AT124" s="112" t="s">
        <v>654</v>
      </c>
      <c r="AU124" s="127" t="s">
        <v>1815</v>
      </c>
    </row>
    <row r="125" spans="1:47" ht="62" x14ac:dyDescent="0.3">
      <c r="A125" s="102" t="s">
        <v>1842</v>
      </c>
      <c r="B125" s="102" t="s">
        <v>1238</v>
      </c>
      <c r="C125" s="102"/>
      <c r="D125" s="102"/>
      <c r="E125" s="102"/>
      <c r="F125" s="102" t="s">
        <v>1843</v>
      </c>
      <c r="G125" s="102"/>
      <c r="H125" s="102"/>
      <c r="I125" s="103"/>
      <c r="J125" s="102"/>
      <c r="K125" s="102" t="s">
        <v>1844</v>
      </c>
      <c r="L125" s="102"/>
      <c r="M125" s="102"/>
      <c r="N125" s="102"/>
      <c r="O125" s="102" t="s">
        <v>1845</v>
      </c>
      <c r="P125" s="105"/>
      <c r="Q125" s="102"/>
      <c r="R125" s="102"/>
      <c r="S125" s="102"/>
      <c r="T125" s="106"/>
      <c r="U125" s="106"/>
      <c r="V125" s="102"/>
      <c r="W125" s="107" t="s">
        <v>1846</v>
      </c>
      <c r="X125" s="106"/>
      <c r="Y125" s="108" t="s">
        <v>1583</v>
      </c>
      <c r="Z125" s="108"/>
      <c r="AA125" s="108"/>
      <c r="AB125" s="102" t="s">
        <v>1829</v>
      </c>
      <c r="AC125" s="102"/>
      <c r="AD125" s="102" t="s">
        <v>1847</v>
      </c>
      <c r="AE125" s="102" t="s">
        <v>1719</v>
      </c>
      <c r="AF125" s="102" t="s">
        <v>106</v>
      </c>
      <c r="AG125" s="109"/>
      <c r="AH125" s="115" t="s">
        <v>731</v>
      </c>
      <c r="AI125" s="110" t="s">
        <v>1147</v>
      </c>
      <c r="AJ125" s="110" t="s">
        <v>1544</v>
      </c>
      <c r="AK125" s="110"/>
      <c r="AL125" s="110" t="s">
        <v>1833</v>
      </c>
      <c r="AM125" s="122" t="s">
        <v>699</v>
      </c>
      <c r="AN125" s="122" t="s">
        <v>647</v>
      </c>
      <c r="AO125" s="122" t="s">
        <v>710</v>
      </c>
      <c r="AP125" s="111" t="s">
        <v>1848</v>
      </c>
      <c r="AQ125" s="111" t="s">
        <v>1823</v>
      </c>
      <c r="AR125" s="111" t="s">
        <v>758</v>
      </c>
      <c r="AS125" s="112" t="s">
        <v>653</v>
      </c>
      <c r="AT125" s="112" t="s">
        <v>653</v>
      </c>
      <c r="AU125" s="127" t="s">
        <v>1815</v>
      </c>
    </row>
    <row r="126" spans="1:47" ht="201.5" x14ac:dyDescent="0.3">
      <c r="A126" s="102" t="s">
        <v>1849</v>
      </c>
      <c r="B126" s="102" t="s">
        <v>1238</v>
      </c>
      <c r="C126" s="102"/>
      <c r="D126" s="102"/>
      <c r="E126" s="102"/>
      <c r="F126" s="102" t="s">
        <v>1850</v>
      </c>
      <c r="G126" s="102"/>
      <c r="H126" s="102"/>
      <c r="I126" s="103"/>
      <c r="J126" s="102"/>
      <c r="K126" s="102" t="s">
        <v>1851</v>
      </c>
      <c r="L126" s="102"/>
      <c r="M126" s="102"/>
      <c r="N126" s="102"/>
      <c r="O126" s="102" t="s">
        <v>1852</v>
      </c>
      <c r="P126" s="105"/>
      <c r="Q126" s="102"/>
      <c r="R126" s="102"/>
      <c r="S126" s="102"/>
      <c r="T126" s="106"/>
      <c r="U126" s="106"/>
      <c r="V126" s="102"/>
      <c r="W126" s="107" t="s">
        <v>1853</v>
      </c>
      <c r="X126" s="106"/>
      <c r="Y126" s="108" t="s">
        <v>1854</v>
      </c>
      <c r="Z126" s="108"/>
      <c r="AA126" s="108"/>
      <c r="AB126" s="102" t="s">
        <v>1855</v>
      </c>
      <c r="AC126" s="102"/>
      <c r="AD126" s="102" t="s">
        <v>1856</v>
      </c>
      <c r="AE126" s="102" t="s">
        <v>1857</v>
      </c>
      <c r="AF126" s="102" t="s">
        <v>1858</v>
      </c>
      <c r="AG126" s="109"/>
      <c r="AH126" s="115" t="s">
        <v>731</v>
      </c>
      <c r="AI126" s="110" t="s">
        <v>1147</v>
      </c>
      <c r="AJ126" s="110" t="s">
        <v>1859</v>
      </c>
      <c r="AK126" s="110"/>
      <c r="AL126" s="110" t="s">
        <v>1860</v>
      </c>
      <c r="AM126" s="122" t="s">
        <v>699</v>
      </c>
      <c r="AN126" s="122" t="s">
        <v>647</v>
      </c>
      <c r="AO126" s="122" t="s">
        <v>710</v>
      </c>
      <c r="AP126" s="111" t="s">
        <v>1861</v>
      </c>
      <c r="AQ126" s="111" t="s">
        <v>1695</v>
      </c>
      <c r="AR126" s="111" t="s">
        <v>758</v>
      </c>
      <c r="AS126" s="112" t="s">
        <v>653</v>
      </c>
      <c r="AT126" s="112" t="s">
        <v>654</v>
      </c>
      <c r="AU126" s="127" t="s">
        <v>1815</v>
      </c>
    </row>
    <row r="127" spans="1:47" ht="93" x14ac:dyDescent="0.3">
      <c r="A127" s="102" t="s">
        <v>1862</v>
      </c>
      <c r="B127" s="102" t="s">
        <v>1238</v>
      </c>
      <c r="C127" s="102"/>
      <c r="D127" s="102"/>
      <c r="E127" s="102"/>
      <c r="F127" s="102" t="s">
        <v>1863</v>
      </c>
      <c r="G127" s="102"/>
      <c r="H127" s="102"/>
      <c r="I127" s="103"/>
      <c r="J127" s="102"/>
      <c r="K127" s="102" t="s">
        <v>1864</v>
      </c>
      <c r="L127" s="102"/>
      <c r="M127" s="102"/>
      <c r="N127" s="102"/>
      <c r="O127" s="102" t="s">
        <v>1241</v>
      </c>
      <c r="P127" s="105"/>
      <c r="Q127" s="102"/>
      <c r="R127" s="102"/>
      <c r="S127" s="102"/>
      <c r="T127" s="106"/>
      <c r="U127" s="106"/>
      <c r="V127" s="102"/>
      <c r="W127" s="107" t="s">
        <v>1865</v>
      </c>
      <c r="X127" s="106"/>
      <c r="Y127" s="108" t="s">
        <v>1866</v>
      </c>
      <c r="Z127" s="108"/>
      <c r="AA127" s="108"/>
      <c r="AB127" s="102" t="s">
        <v>1867</v>
      </c>
      <c r="AC127" s="102"/>
      <c r="AD127" s="102" t="s">
        <v>1868</v>
      </c>
      <c r="AE127" s="102" t="s">
        <v>1262</v>
      </c>
      <c r="AF127" s="102" t="s">
        <v>1869</v>
      </c>
      <c r="AG127" s="109"/>
      <c r="AH127" s="115" t="s">
        <v>731</v>
      </c>
      <c r="AI127" s="110" t="s">
        <v>1870</v>
      </c>
      <c r="AJ127" s="110" t="s">
        <v>1871</v>
      </c>
      <c r="AK127" s="110"/>
      <c r="AL127" s="110" t="s">
        <v>1872</v>
      </c>
      <c r="AM127" s="128" t="s">
        <v>928</v>
      </c>
      <c r="AN127" s="128" t="s">
        <v>1336</v>
      </c>
      <c r="AO127" s="122" t="s">
        <v>710</v>
      </c>
      <c r="AP127" s="111" t="s">
        <v>1873</v>
      </c>
      <c r="AQ127" s="111" t="s">
        <v>1684</v>
      </c>
      <c r="AR127" s="111" t="s">
        <v>1511</v>
      </c>
      <c r="AS127" s="112" t="s">
        <v>1254</v>
      </c>
      <c r="AT127" s="112" t="s">
        <v>1165</v>
      </c>
      <c r="AU127" s="112" t="s">
        <v>1165</v>
      </c>
    </row>
    <row r="128" spans="1:47" ht="108.5" x14ac:dyDescent="0.3">
      <c r="A128" s="102" t="s">
        <v>1874</v>
      </c>
      <c r="B128" s="102" t="s">
        <v>1875</v>
      </c>
      <c r="C128" s="102"/>
      <c r="D128" s="102"/>
      <c r="E128" s="102"/>
      <c r="F128" s="102" t="s">
        <v>1876</v>
      </c>
      <c r="G128" s="102"/>
      <c r="H128" s="102"/>
      <c r="I128" s="103"/>
      <c r="J128" s="102"/>
      <c r="K128" s="102" t="s">
        <v>1864</v>
      </c>
      <c r="L128" s="102"/>
      <c r="M128" s="102"/>
      <c r="N128" s="102"/>
      <c r="O128" s="102" t="s">
        <v>1241</v>
      </c>
      <c r="P128" s="105"/>
      <c r="Q128" s="102"/>
      <c r="R128" s="102"/>
      <c r="S128" s="102"/>
      <c r="T128" s="106"/>
      <c r="U128" s="106"/>
      <c r="V128" s="102"/>
      <c r="W128" s="107" t="s">
        <v>1865</v>
      </c>
      <c r="X128" s="106"/>
      <c r="Y128" s="108" t="s">
        <v>1877</v>
      </c>
      <c r="Z128" s="108"/>
      <c r="AA128" s="108"/>
      <c r="AB128" s="102" t="s">
        <v>1878</v>
      </c>
      <c r="AC128" s="102"/>
      <c r="AD128" s="102" t="s">
        <v>1879</v>
      </c>
      <c r="AE128" s="102" t="s">
        <v>1262</v>
      </c>
      <c r="AF128" s="102" t="s">
        <v>1869</v>
      </c>
      <c r="AG128" s="109"/>
      <c r="AH128" s="115" t="s">
        <v>731</v>
      </c>
      <c r="AI128" s="110" t="s">
        <v>1880</v>
      </c>
      <c r="AJ128" s="110" t="s">
        <v>1871</v>
      </c>
      <c r="AK128" s="110"/>
      <c r="AL128" s="110" t="s">
        <v>1872</v>
      </c>
      <c r="AM128" s="128" t="s">
        <v>928</v>
      </c>
      <c r="AN128" s="128" t="s">
        <v>1336</v>
      </c>
      <c r="AO128" s="122" t="s">
        <v>710</v>
      </c>
      <c r="AP128" s="111" t="s">
        <v>1694</v>
      </c>
      <c r="AQ128" s="111" t="s">
        <v>1684</v>
      </c>
      <c r="AR128" s="111" t="s">
        <v>1511</v>
      </c>
      <c r="AS128" s="112" t="s">
        <v>1254</v>
      </c>
      <c r="AT128" s="112" t="s">
        <v>1165</v>
      </c>
      <c r="AU128" s="112" t="s">
        <v>1165</v>
      </c>
    </row>
    <row r="129" spans="1:47" ht="108.5" x14ac:dyDescent="0.3">
      <c r="A129" s="102" t="s">
        <v>1881</v>
      </c>
      <c r="B129" s="102" t="s">
        <v>1238</v>
      </c>
      <c r="C129" s="102"/>
      <c r="D129" s="102"/>
      <c r="E129" s="102"/>
      <c r="F129" s="102" t="s">
        <v>1882</v>
      </c>
      <c r="G129" s="102"/>
      <c r="H129" s="102"/>
      <c r="I129" s="103"/>
      <c r="J129" s="102"/>
      <c r="K129" s="102" t="s">
        <v>1883</v>
      </c>
      <c r="L129" s="102"/>
      <c r="M129" s="102"/>
      <c r="N129" s="102"/>
      <c r="O129" s="102" t="s">
        <v>1884</v>
      </c>
      <c r="P129" s="105"/>
      <c r="Q129" s="102"/>
      <c r="R129" s="102"/>
      <c r="S129" s="102"/>
      <c r="T129" s="106"/>
      <c r="U129" s="106"/>
      <c r="V129" s="102"/>
      <c r="W129" s="107" t="s">
        <v>1885</v>
      </c>
      <c r="X129" s="106"/>
      <c r="Y129" s="108" t="s">
        <v>1583</v>
      </c>
      <c r="Z129" s="108"/>
      <c r="AA129" s="108"/>
      <c r="AB129" s="102" t="s">
        <v>1583</v>
      </c>
      <c r="AC129" s="102"/>
      <c r="AD129" s="102" t="s">
        <v>1886</v>
      </c>
      <c r="AE129" s="102" t="s">
        <v>1719</v>
      </c>
      <c r="AF129" s="102" t="s">
        <v>162</v>
      </c>
      <c r="AG129" s="109"/>
      <c r="AH129" s="114" t="s">
        <v>671</v>
      </c>
      <c r="AI129" s="110" t="s">
        <v>1887</v>
      </c>
      <c r="AJ129" s="110" t="s">
        <v>1585</v>
      </c>
      <c r="AK129" s="110"/>
      <c r="AL129" s="110" t="s">
        <v>1586</v>
      </c>
      <c r="AM129" s="128" t="s">
        <v>1336</v>
      </c>
      <c r="AN129" s="128" t="s">
        <v>1336</v>
      </c>
      <c r="AO129" s="128" t="s">
        <v>1337</v>
      </c>
      <c r="AP129" s="111" t="s">
        <v>1888</v>
      </c>
      <c r="AQ129" s="111" t="s">
        <v>1684</v>
      </c>
      <c r="AR129" s="111" t="s">
        <v>1889</v>
      </c>
      <c r="AS129" s="112" t="s">
        <v>653</v>
      </c>
      <c r="AT129" s="112" t="s">
        <v>654</v>
      </c>
      <c r="AU129" s="127" t="s">
        <v>1815</v>
      </c>
    </row>
    <row r="130" spans="1:47" ht="93" x14ac:dyDescent="0.3">
      <c r="A130" s="102" t="s">
        <v>1890</v>
      </c>
      <c r="B130" s="102" t="s">
        <v>1238</v>
      </c>
      <c r="C130" s="102"/>
      <c r="D130" s="102"/>
      <c r="E130" s="102"/>
      <c r="F130" s="102" t="s">
        <v>1891</v>
      </c>
      <c r="G130" s="102"/>
      <c r="H130" s="102"/>
      <c r="I130" s="103"/>
      <c r="J130" s="102"/>
      <c r="K130" s="102" t="s">
        <v>1892</v>
      </c>
      <c r="L130" s="102"/>
      <c r="M130" s="102"/>
      <c r="N130" s="102"/>
      <c r="O130" s="102" t="s">
        <v>1884</v>
      </c>
      <c r="P130" s="105"/>
      <c r="Q130" s="102"/>
      <c r="R130" s="102"/>
      <c r="S130" s="102"/>
      <c r="T130" s="106"/>
      <c r="U130" s="106"/>
      <c r="V130" s="102"/>
      <c r="W130" s="107" t="s">
        <v>1715</v>
      </c>
      <c r="X130" s="106"/>
      <c r="Y130" s="108" t="s">
        <v>1893</v>
      </c>
      <c r="Z130" s="108"/>
      <c r="AA130" s="108"/>
      <c r="AB130" s="102" t="s">
        <v>1893</v>
      </c>
      <c r="AC130" s="102"/>
      <c r="AD130" s="102" t="s">
        <v>1886</v>
      </c>
      <c r="AE130" s="102" t="s">
        <v>1719</v>
      </c>
      <c r="AF130" s="102" t="s">
        <v>162</v>
      </c>
      <c r="AG130" s="109"/>
      <c r="AH130" s="115" t="s">
        <v>731</v>
      </c>
      <c r="AI130" s="110" t="s">
        <v>1562</v>
      </c>
      <c r="AJ130" s="110" t="s">
        <v>1871</v>
      </c>
      <c r="AK130" s="110"/>
      <c r="AL130" s="110" t="s">
        <v>1872</v>
      </c>
      <c r="AM130" s="128" t="s">
        <v>928</v>
      </c>
      <c r="AN130" s="128" t="s">
        <v>1336</v>
      </c>
      <c r="AO130" s="128" t="s">
        <v>674</v>
      </c>
      <c r="AP130" s="111" t="s">
        <v>1888</v>
      </c>
      <c r="AQ130" s="111" t="s">
        <v>1684</v>
      </c>
      <c r="AR130" s="111" t="s">
        <v>1889</v>
      </c>
      <c r="AS130" s="112" t="s">
        <v>653</v>
      </c>
      <c r="AT130" s="112" t="s">
        <v>654</v>
      </c>
      <c r="AU130" s="127" t="s">
        <v>1815</v>
      </c>
    </row>
    <row r="131" spans="1:47" ht="124" x14ac:dyDescent="0.3">
      <c r="A131" s="102" t="s">
        <v>1894</v>
      </c>
      <c r="B131" s="102" t="s">
        <v>1895</v>
      </c>
      <c r="C131" s="102"/>
      <c r="D131" s="102"/>
      <c r="E131" s="102"/>
      <c r="F131" s="102" t="s">
        <v>1896</v>
      </c>
      <c r="G131" s="102"/>
      <c r="H131" s="102"/>
      <c r="I131" s="103"/>
      <c r="J131" s="102"/>
      <c r="K131" s="102" t="s">
        <v>1897</v>
      </c>
      <c r="L131" s="102"/>
      <c r="M131" s="102"/>
      <c r="N131" s="102"/>
      <c r="O131" s="102" t="s">
        <v>1898</v>
      </c>
      <c r="P131" s="105"/>
      <c r="Q131" s="102"/>
      <c r="R131" s="102"/>
      <c r="S131" s="102"/>
      <c r="T131" s="106"/>
      <c r="U131" s="106"/>
      <c r="V131" s="102"/>
      <c r="W131" s="107" t="s">
        <v>1899</v>
      </c>
      <c r="X131" s="106"/>
      <c r="Y131" s="108" t="s">
        <v>1900</v>
      </c>
      <c r="Z131" s="108"/>
      <c r="AA131" s="108"/>
      <c r="AB131" s="102" t="s">
        <v>1901</v>
      </c>
      <c r="AC131" s="102"/>
      <c r="AD131" s="102" t="s">
        <v>1902</v>
      </c>
      <c r="AE131" s="102" t="s">
        <v>1903</v>
      </c>
      <c r="AF131" s="102" t="s">
        <v>1904</v>
      </c>
      <c r="AG131" s="109"/>
      <c r="AH131" s="20" t="s">
        <v>643</v>
      </c>
      <c r="AI131" s="110" t="s">
        <v>1905</v>
      </c>
      <c r="AJ131" s="110" t="s">
        <v>1906</v>
      </c>
      <c r="AK131" s="110"/>
      <c r="AL131" s="129" t="s">
        <v>1907</v>
      </c>
      <c r="AM131" s="128" t="s">
        <v>1336</v>
      </c>
      <c r="AN131" s="128" t="s">
        <v>1336</v>
      </c>
      <c r="AO131" s="128" t="s">
        <v>1337</v>
      </c>
      <c r="AP131" s="111" t="s">
        <v>1908</v>
      </c>
      <c r="AQ131" s="111" t="s">
        <v>1909</v>
      </c>
      <c r="AR131" s="111" t="s">
        <v>1910</v>
      </c>
      <c r="AS131" s="113" t="s">
        <v>654</v>
      </c>
      <c r="AT131" s="113" t="s">
        <v>654</v>
      </c>
      <c r="AU131" s="113" t="s">
        <v>655</v>
      </c>
    </row>
    <row r="132" spans="1:47" ht="77.5" x14ac:dyDescent="0.3">
      <c r="A132" s="102" t="s">
        <v>1911</v>
      </c>
      <c r="B132" s="102" t="s">
        <v>1912</v>
      </c>
      <c r="C132" s="102"/>
      <c r="D132" s="102"/>
      <c r="E132" s="102"/>
      <c r="F132" s="102" t="s">
        <v>1913</v>
      </c>
      <c r="G132" s="102"/>
      <c r="H132" s="102"/>
      <c r="I132" s="103"/>
      <c r="J132" s="102"/>
      <c r="K132" s="102" t="s">
        <v>1914</v>
      </c>
      <c r="L132" s="102"/>
      <c r="M132" s="102"/>
      <c r="N132" s="102"/>
      <c r="O132" s="102" t="s">
        <v>1915</v>
      </c>
      <c r="P132" s="105"/>
      <c r="Q132" s="102"/>
      <c r="R132" s="102"/>
      <c r="S132" s="102"/>
      <c r="T132" s="106"/>
      <c r="U132" s="106"/>
      <c r="V132" s="102"/>
      <c r="W132" s="107" t="s">
        <v>1916</v>
      </c>
      <c r="X132" s="106"/>
      <c r="Y132" s="108" t="s">
        <v>1917</v>
      </c>
      <c r="Z132" s="108"/>
      <c r="AA132" s="108"/>
      <c r="AB132" s="102" t="s">
        <v>1918</v>
      </c>
      <c r="AC132" s="102"/>
      <c r="AD132" s="102" t="s">
        <v>1919</v>
      </c>
      <c r="AE132" s="102" t="s">
        <v>1920</v>
      </c>
      <c r="AF132" s="102" t="s">
        <v>1921</v>
      </c>
      <c r="AG132" s="109"/>
      <c r="AH132" s="115" t="s">
        <v>731</v>
      </c>
      <c r="AI132" s="110" t="s">
        <v>1922</v>
      </c>
      <c r="AJ132" s="110" t="s">
        <v>1923</v>
      </c>
      <c r="AK132" s="110"/>
      <c r="AL132" s="110" t="s">
        <v>1924</v>
      </c>
      <c r="AM132" s="128" t="s">
        <v>1057</v>
      </c>
      <c r="AN132" s="128" t="s">
        <v>928</v>
      </c>
      <c r="AO132" s="128" t="s">
        <v>1925</v>
      </c>
      <c r="AP132" s="111" t="s">
        <v>1922</v>
      </c>
      <c r="AQ132" s="111" t="s">
        <v>1926</v>
      </c>
      <c r="AR132" s="111" t="s">
        <v>1927</v>
      </c>
      <c r="AS132" s="113" t="s">
        <v>1165</v>
      </c>
      <c r="AT132" s="113" t="s">
        <v>653</v>
      </c>
      <c r="AU132" s="113" t="s">
        <v>653</v>
      </c>
    </row>
    <row r="133" spans="1:47" ht="232.5" x14ac:dyDescent="0.3">
      <c r="A133" s="102" t="s">
        <v>1928</v>
      </c>
      <c r="B133" s="102" t="s">
        <v>1929</v>
      </c>
      <c r="C133" s="102"/>
      <c r="D133" s="102"/>
      <c r="E133" s="102"/>
      <c r="F133" s="102" t="s">
        <v>1930</v>
      </c>
      <c r="G133" s="102"/>
      <c r="H133" s="102"/>
      <c r="I133" s="103"/>
      <c r="J133" s="102"/>
      <c r="K133" s="117" t="s">
        <v>1931</v>
      </c>
      <c r="L133" s="117"/>
      <c r="M133" s="102"/>
      <c r="N133" s="102"/>
      <c r="O133" s="102" t="s">
        <v>1932</v>
      </c>
      <c r="P133" s="105"/>
      <c r="Q133" s="102"/>
      <c r="R133" s="117"/>
      <c r="S133" s="102"/>
      <c r="T133" s="106"/>
      <c r="U133" s="106"/>
      <c r="V133" s="102"/>
      <c r="W133" s="107" t="s">
        <v>1933</v>
      </c>
      <c r="X133" s="106"/>
      <c r="Y133" s="118" t="s">
        <v>1934</v>
      </c>
      <c r="Z133" s="118"/>
      <c r="AA133" s="118"/>
      <c r="AB133" s="102" t="s">
        <v>1935</v>
      </c>
      <c r="AC133" s="102"/>
      <c r="AD133" s="102" t="s">
        <v>1936</v>
      </c>
      <c r="AE133" s="102" t="s">
        <v>1937</v>
      </c>
      <c r="AF133" s="102" t="s">
        <v>1938</v>
      </c>
      <c r="AG133" s="109"/>
      <c r="AH133" s="114" t="s">
        <v>671</v>
      </c>
      <c r="AI133" s="110" t="s">
        <v>1531</v>
      </c>
      <c r="AJ133" s="110" t="s">
        <v>1634</v>
      </c>
      <c r="AK133" s="110"/>
      <c r="AL133" s="110" t="s">
        <v>1635</v>
      </c>
      <c r="AM133" s="128" t="s">
        <v>928</v>
      </c>
      <c r="AN133" s="128" t="s">
        <v>1336</v>
      </c>
      <c r="AO133" s="122" t="s">
        <v>710</v>
      </c>
      <c r="AP133" s="111" t="s">
        <v>1939</v>
      </c>
      <c r="AQ133" s="111" t="s">
        <v>1695</v>
      </c>
      <c r="AR133" s="130" t="s">
        <v>1940</v>
      </c>
      <c r="AS133" s="113" t="s">
        <v>1254</v>
      </c>
      <c r="AT133" s="113" t="s">
        <v>653</v>
      </c>
      <c r="AU133" s="113" t="s">
        <v>653</v>
      </c>
    </row>
    <row r="134" spans="1:47" ht="217" x14ac:dyDescent="0.3">
      <c r="A134" s="102" t="s">
        <v>1941</v>
      </c>
      <c r="B134" s="102" t="s">
        <v>1929</v>
      </c>
      <c r="C134" s="102"/>
      <c r="D134" s="102"/>
      <c r="E134" s="102"/>
      <c r="F134" s="102" t="s">
        <v>1942</v>
      </c>
      <c r="G134" s="102"/>
      <c r="H134" s="102"/>
      <c r="I134" s="103"/>
      <c r="J134" s="102"/>
      <c r="K134" s="102" t="s">
        <v>1943</v>
      </c>
      <c r="L134" s="102"/>
      <c r="M134" s="102"/>
      <c r="N134" s="102"/>
      <c r="O134" s="102" t="s">
        <v>1944</v>
      </c>
      <c r="P134" s="105"/>
      <c r="Q134" s="102"/>
      <c r="R134" s="102"/>
      <c r="S134" s="102"/>
      <c r="T134" s="106"/>
      <c r="U134" s="106"/>
      <c r="V134" s="102"/>
      <c r="W134" s="116" t="s">
        <v>1945</v>
      </c>
      <c r="X134" s="106"/>
      <c r="Y134" s="118" t="s">
        <v>1946</v>
      </c>
      <c r="Z134" s="118"/>
      <c r="AA134" s="118"/>
      <c r="AB134" s="102" t="s">
        <v>1935</v>
      </c>
      <c r="AC134" s="102"/>
      <c r="AD134" s="102" t="s">
        <v>1947</v>
      </c>
      <c r="AE134" s="102" t="s">
        <v>1948</v>
      </c>
      <c r="AF134" s="102" t="s">
        <v>1949</v>
      </c>
      <c r="AG134" s="109"/>
      <c r="AH134" s="114" t="s">
        <v>671</v>
      </c>
      <c r="AI134" s="110" t="s">
        <v>1531</v>
      </c>
      <c r="AJ134" s="110" t="s">
        <v>1532</v>
      </c>
      <c r="AK134" s="110"/>
      <c r="AL134" s="110" t="s">
        <v>1533</v>
      </c>
      <c r="AM134" s="122" t="s">
        <v>648</v>
      </c>
      <c r="AN134" s="122" t="s">
        <v>647</v>
      </c>
      <c r="AO134" s="122" t="s">
        <v>1336</v>
      </c>
      <c r="AP134" s="111" t="s">
        <v>1939</v>
      </c>
      <c r="AQ134" s="111" t="s">
        <v>1950</v>
      </c>
      <c r="AR134" s="111" t="s">
        <v>1951</v>
      </c>
      <c r="AS134" s="113" t="s">
        <v>1254</v>
      </c>
      <c r="AT134" s="113" t="s">
        <v>653</v>
      </c>
      <c r="AU134" s="113" t="s">
        <v>653</v>
      </c>
    </row>
    <row r="135" spans="1:47" ht="186" x14ac:dyDescent="0.3">
      <c r="A135" s="102" t="s">
        <v>1952</v>
      </c>
      <c r="B135" s="102" t="s">
        <v>1929</v>
      </c>
      <c r="C135" s="102"/>
      <c r="D135" s="102"/>
      <c r="E135" s="102"/>
      <c r="F135" s="102" t="s">
        <v>1953</v>
      </c>
      <c r="G135" s="102"/>
      <c r="H135" s="102"/>
      <c r="I135" s="103"/>
      <c r="J135" s="102"/>
      <c r="K135" s="102" t="s">
        <v>1954</v>
      </c>
      <c r="L135" s="102"/>
      <c r="M135" s="102"/>
      <c r="N135" s="102"/>
      <c r="O135" s="102" t="s">
        <v>1944</v>
      </c>
      <c r="P135" s="105"/>
      <c r="Q135" s="102"/>
      <c r="R135" s="102"/>
      <c r="S135" s="102"/>
      <c r="T135" s="106"/>
      <c r="U135" s="106"/>
      <c r="V135" s="102"/>
      <c r="W135" s="107" t="s">
        <v>1955</v>
      </c>
      <c r="X135" s="106"/>
      <c r="Y135" s="108" t="s">
        <v>1956</v>
      </c>
      <c r="Z135" s="108"/>
      <c r="AA135" s="108"/>
      <c r="AB135" s="102" t="s">
        <v>1935</v>
      </c>
      <c r="AC135" s="102"/>
      <c r="AD135" s="102" t="s">
        <v>1947</v>
      </c>
      <c r="AE135" s="102" t="s">
        <v>1948</v>
      </c>
      <c r="AF135" s="102" t="s">
        <v>1949</v>
      </c>
      <c r="AG135" s="109"/>
      <c r="AH135" s="114" t="s">
        <v>671</v>
      </c>
      <c r="AI135" s="110" t="s">
        <v>1531</v>
      </c>
      <c r="AJ135" s="110" t="s">
        <v>1634</v>
      </c>
      <c r="AK135" s="110"/>
      <c r="AL135" s="110" t="s">
        <v>1957</v>
      </c>
      <c r="AM135" s="128" t="s">
        <v>1057</v>
      </c>
      <c r="AN135" s="128" t="s">
        <v>1336</v>
      </c>
      <c r="AO135" s="128" t="s">
        <v>1336</v>
      </c>
      <c r="AP135" s="111" t="s">
        <v>1939</v>
      </c>
      <c r="AQ135" s="111" t="s">
        <v>1958</v>
      </c>
      <c r="AR135" s="130" t="s">
        <v>1959</v>
      </c>
      <c r="AS135" s="113" t="s">
        <v>1254</v>
      </c>
      <c r="AT135" s="113" t="s">
        <v>653</v>
      </c>
      <c r="AU135" s="113" t="s">
        <v>653</v>
      </c>
    </row>
    <row r="136" spans="1:47" ht="186" x14ac:dyDescent="0.3">
      <c r="A136" s="102" t="s">
        <v>1960</v>
      </c>
      <c r="B136" s="102" t="s">
        <v>1929</v>
      </c>
      <c r="C136" s="102"/>
      <c r="D136" s="102"/>
      <c r="E136" s="102"/>
      <c r="F136" s="102" t="s">
        <v>1961</v>
      </c>
      <c r="G136" s="102"/>
      <c r="H136" s="102"/>
      <c r="I136" s="103"/>
      <c r="J136" s="102"/>
      <c r="K136" s="102" t="s">
        <v>1962</v>
      </c>
      <c r="L136" s="102"/>
      <c r="M136" s="102"/>
      <c r="N136" s="102"/>
      <c r="O136" s="102" t="s">
        <v>1963</v>
      </c>
      <c r="P136" s="105"/>
      <c r="Q136" s="102"/>
      <c r="R136" s="102"/>
      <c r="S136" s="102"/>
      <c r="T136" s="106"/>
      <c r="U136" s="106"/>
      <c r="V136" s="102"/>
      <c r="W136" s="107" t="s">
        <v>1964</v>
      </c>
      <c r="X136" s="106"/>
      <c r="Y136" s="108" t="s">
        <v>1965</v>
      </c>
      <c r="Z136" s="108"/>
      <c r="AA136" s="108"/>
      <c r="AB136" s="102" t="s">
        <v>1966</v>
      </c>
      <c r="AC136" s="102"/>
      <c r="AD136" s="102" t="s">
        <v>1967</v>
      </c>
      <c r="AE136" s="117" t="s">
        <v>1920</v>
      </c>
      <c r="AF136" s="102" t="s">
        <v>1968</v>
      </c>
      <c r="AG136" s="109"/>
      <c r="AH136" s="115" t="s">
        <v>731</v>
      </c>
      <c r="AI136" s="110" t="s">
        <v>1531</v>
      </c>
      <c r="AJ136" s="110" t="s">
        <v>1634</v>
      </c>
      <c r="AK136" s="110"/>
      <c r="AL136" s="110" t="s">
        <v>1957</v>
      </c>
      <c r="AM136" s="128" t="s">
        <v>927</v>
      </c>
      <c r="AN136" s="128" t="s">
        <v>1336</v>
      </c>
      <c r="AO136" s="128" t="s">
        <v>1336</v>
      </c>
      <c r="AP136" s="111" t="s">
        <v>1939</v>
      </c>
      <c r="AQ136" s="111" t="s">
        <v>1969</v>
      </c>
      <c r="AR136" s="130" t="s">
        <v>1959</v>
      </c>
      <c r="AS136" s="112" t="s">
        <v>1254</v>
      </c>
      <c r="AT136" s="112" t="s">
        <v>653</v>
      </c>
      <c r="AU136" s="112" t="s">
        <v>653</v>
      </c>
    </row>
    <row r="137" spans="1:47" ht="186" x14ac:dyDescent="0.3">
      <c r="A137" s="102" t="s">
        <v>1970</v>
      </c>
      <c r="B137" s="102" t="s">
        <v>1929</v>
      </c>
      <c r="C137" s="102"/>
      <c r="D137" s="102"/>
      <c r="E137" s="102"/>
      <c r="F137" s="102" t="s">
        <v>1971</v>
      </c>
      <c r="G137" s="102"/>
      <c r="H137" s="102"/>
      <c r="I137" s="103"/>
      <c r="J137" s="102"/>
      <c r="K137" s="102" t="s">
        <v>1972</v>
      </c>
      <c r="L137" s="102"/>
      <c r="M137" s="102"/>
      <c r="N137" s="102"/>
      <c r="O137" s="102" t="s">
        <v>1973</v>
      </c>
      <c r="P137" s="105"/>
      <c r="Q137" s="102"/>
      <c r="R137" s="102"/>
      <c r="S137" s="102"/>
      <c r="T137" s="106"/>
      <c r="U137" s="106"/>
      <c r="V137" s="102"/>
      <c r="W137" s="107" t="s">
        <v>1974</v>
      </c>
      <c r="X137" s="106"/>
      <c r="Y137" s="108" t="s">
        <v>1965</v>
      </c>
      <c r="Z137" s="108"/>
      <c r="AA137" s="108"/>
      <c r="AB137" s="102" t="s">
        <v>1966</v>
      </c>
      <c r="AC137" s="102"/>
      <c r="AD137" s="102" t="s">
        <v>1975</v>
      </c>
      <c r="AE137" s="117" t="s">
        <v>1920</v>
      </c>
      <c r="AF137" s="102" t="s">
        <v>1976</v>
      </c>
      <c r="AG137" s="109"/>
      <c r="AH137" s="114" t="s">
        <v>671</v>
      </c>
      <c r="AI137" s="110" t="s">
        <v>1531</v>
      </c>
      <c r="AJ137" s="110" t="s">
        <v>1977</v>
      </c>
      <c r="AK137" s="110"/>
      <c r="AL137" s="110" t="s">
        <v>1978</v>
      </c>
      <c r="AM137" s="128" t="s">
        <v>1336</v>
      </c>
      <c r="AN137" s="128" t="s">
        <v>1336</v>
      </c>
      <c r="AO137" s="122" t="s">
        <v>687</v>
      </c>
      <c r="AP137" s="111" t="s">
        <v>1939</v>
      </c>
      <c r="AQ137" s="111" t="s">
        <v>1969</v>
      </c>
      <c r="AR137" s="130" t="s">
        <v>1959</v>
      </c>
      <c r="AS137" s="113" t="s">
        <v>1254</v>
      </c>
      <c r="AT137" s="113" t="s">
        <v>653</v>
      </c>
      <c r="AU137" s="113" t="s">
        <v>653</v>
      </c>
    </row>
    <row r="138" spans="1:47" ht="248" x14ac:dyDescent="0.3">
      <c r="A138" s="102" t="s">
        <v>1979</v>
      </c>
      <c r="B138" s="102" t="s">
        <v>1980</v>
      </c>
      <c r="C138" s="102"/>
      <c r="D138" s="102"/>
      <c r="E138" s="102"/>
      <c r="F138" s="102" t="s">
        <v>1981</v>
      </c>
      <c r="G138" s="102"/>
      <c r="H138" s="102"/>
      <c r="I138" s="103"/>
      <c r="J138" s="102"/>
      <c r="K138" s="102" t="s">
        <v>1982</v>
      </c>
      <c r="L138" s="102"/>
      <c r="M138" s="102"/>
      <c r="N138" s="102"/>
      <c r="O138" s="102" t="s">
        <v>1983</v>
      </c>
      <c r="P138" s="105"/>
      <c r="Q138" s="102"/>
      <c r="R138" s="102"/>
      <c r="S138" s="102"/>
      <c r="T138" s="106"/>
      <c r="U138" s="106"/>
      <c r="V138" s="102"/>
      <c r="W138" s="107" t="s">
        <v>1984</v>
      </c>
      <c r="X138" s="106"/>
      <c r="Y138" s="108" t="s">
        <v>1985</v>
      </c>
      <c r="Z138" s="108"/>
      <c r="AA138" s="108"/>
      <c r="AB138" s="102" t="s">
        <v>1986</v>
      </c>
      <c r="AC138" s="102"/>
      <c r="AD138" s="102" t="s">
        <v>1987</v>
      </c>
      <c r="AE138" s="102" t="s">
        <v>1988</v>
      </c>
      <c r="AF138" s="102" t="s">
        <v>1989</v>
      </c>
      <c r="AG138" s="109"/>
      <c r="AH138" s="115" t="s">
        <v>731</v>
      </c>
      <c r="AI138" s="110" t="s">
        <v>732</v>
      </c>
      <c r="AJ138" s="110" t="s">
        <v>1990</v>
      </c>
      <c r="AK138" s="110"/>
      <c r="AL138" s="110" t="s">
        <v>1991</v>
      </c>
      <c r="AM138" s="128" t="s">
        <v>1336</v>
      </c>
      <c r="AN138" s="128" t="s">
        <v>1336</v>
      </c>
      <c r="AO138" s="122" t="s">
        <v>687</v>
      </c>
      <c r="AP138" s="111" t="s">
        <v>1992</v>
      </c>
      <c r="AQ138" s="111" t="s">
        <v>1993</v>
      </c>
      <c r="AR138" s="111" t="s">
        <v>1994</v>
      </c>
      <c r="AS138" s="113" t="s">
        <v>1180</v>
      </c>
      <c r="AT138" s="113" t="s">
        <v>654</v>
      </c>
      <c r="AU138" s="113" t="s">
        <v>654</v>
      </c>
    </row>
    <row r="139" spans="1:47" ht="217" x14ac:dyDescent="0.3">
      <c r="A139" s="102" t="s">
        <v>1995</v>
      </c>
      <c r="B139" s="102" t="s">
        <v>1980</v>
      </c>
      <c r="C139" s="102"/>
      <c r="D139" s="102"/>
      <c r="E139" s="102"/>
      <c r="F139" s="102" t="s">
        <v>1996</v>
      </c>
      <c r="G139" s="102"/>
      <c r="H139" s="102"/>
      <c r="I139" s="103"/>
      <c r="J139" s="102"/>
      <c r="K139" s="102" t="s">
        <v>1997</v>
      </c>
      <c r="L139" s="102"/>
      <c r="M139" s="102"/>
      <c r="N139" s="102"/>
      <c r="O139" s="102" t="s">
        <v>1998</v>
      </c>
      <c r="P139" s="105"/>
      <c r="Q139" s="102"/>
      <c r="R139" s="102"/>
      <c r="S139" s="102"/>
      <c r="T139" s="106"/>
      <c r="U139" s="106"/>
      <c r="V139" s="102"/>
      <c r="W139" s="107" t="s">
        <v>1999</v>
      </c>
      <c r="X139" s="106"/>
      <c r="Y139" s="108" t="s">
        <v>2000</v>
      </c>
      <c r="Z139" s="108"/>
      <c r="AA139" s="108"/>
      <c r="AB139" s="102" t="s">
        <v>2001</v>
      </c>
      <c r="AC139" s="102"/>
      <c r="AD139" s="102" t="s">
        <v>2002</v>
      </c>
      <c r="AE139" s="102" t="s">
        <v>2003</v>
      </c>
      <c r="AF139" s="102" t="s">
        <v>2004</v>
      </c>
      <c r="AG139" s="109"/>
      <c r="AH139" s="115" t="s">
        <v>731</v>
      </c>
      <c r="AI139" s="110" t="s">
        <v>2005</v>
      </c>
      <c r="AJ139" s="110" t="s">
        <v>2006</v>
      </c>
      <c r="AK139" s="110"/>
      <c r="AL139" s="110" t="s">
        <v>2007</v>
      </c>
      <c r="AM139" s="128" t="s">
        <v>1336</v>
      </c>
      <c r="AN139" s="128" t="s">
        <v>1336</v>
      </c>
      <c r="AO139" s="122" t="s">
        <v>687</v>
      </c>
      <c r="AP139" s="111" t="s">
        <v>2008</v>
      </c>
      <c r="AQ139" s="111" t="s">
        <v>2009</v>
      </c>
      <c r="AR139" s="111" t="s">
        <v>2010</v>
      </c>
      <c r="AS139" s="113" t="s">
        <v>1165</v>
      </c>
      <c r="AT139" s="113" t="s">
        <v>1165</v>
      </c>
      <c r="AU139" s="113" t="s">
        <v>1165</v>
      </c>
    </row>
    <row r="140" spans="1:47" ht="170.5" x14ac:dyDescent="0.3">
      <c r="A140" s="102" t="s">
        <v>2011</v>
      </c>
      <c r="B140" s="102" t="s">
        <v>1980</v>
      </c>
      <c r="C140" s="102"/>
      <c r="D140" s="102"/>
      <c r="E140" s="102"/>
      <c r="F140" s="102" t="s">
        <v>2012</v>
      </c>
      <c r="G140" s="102"/>
      <c r="H140" s="102"/>
      <c r="I140" s="103"/>
      <c r="J140" s="102"/>
      <c r="K140" s="102" t="s">
        <v>2013</v>
      </c>
      <c r="L140" s="102"/>
      <c r="M140" s="102"/>
      <c r="N140" s="102"/>
      <c r="O140" s="102" t="s">
        <v>2014</v>
      </c>
      <c r="P140" s="105"/>
      <c r="Q140" s="102"/>
      <c r="R140" s="102"/>
      <c r="S140" s="102"/>
      <c r="T140" s="106"/>
      <c r="U140" s="106"/>
      <c r="V140" s="102"/>
      <c r="W140" s="107" t="s">
        <v>2015</v>
      </c>
      <c r="X140" s="106"/>
      <c r="Y140" s="108" t="s">
        <v>2016</v>
      </c>
      <c r="Z140" s="108"/>
      <c r="AA140" s="108"/>
      <c r="AB140" s="102" t="s">
        <v>2001</v>
      </c>
      <c r="AC140" s="102"/>
      <c r="AD140" s="102" t="s">
        <v>2017</v>
      </c>
      <c r="AE140" s="102" t="s">
        <v>2018</v>
      </c>
      <c r="AF140" s="102" t="s">
        <v>2019</v>
      </c>
      <c r="AG140" s="109"/>
      <c r="AH140" s="115" t="s">
        <v>731</v>
      </c>
      <c r="AI140" s="110" t="s">
        <v>732</v>
      </c>
      <c r="AJ140" s="110" t="s">
        <v>2020</v>
      </c>
      <c r="AK140" s="110"/>
      <c r="AL140" s="110" t="s">
        <v>2021</v>
      </c>
      <c r="AM140" s="128" t="s">
        <v>1336</v>
      </c>
      <c r="AN140" s="128" t="s">
        <v>1336</v>
      </c>
      <c r="AO140" s="122" t="s">
        <v>687</v>
      </c>
      <c r="AP140" s="111" t="s">
        <v>2022</v>
      </c>
      <c r="AQ140" s="111" t="s">
        <v>2023</v>
      </c>
      <c r="AR140" s="111" t="s">
        <v>2024</v>
      </c>
      <c r="AS140" s="113" t="s">
        <v>654</v>
      </c>
      <c r="AT140" s="113" t="s">
        <v>654</v>
      </c>
      <c r="AU140" s="131" t="s">
        <v>655</v>
      </c>
    </row>
    <row r="141" spans="1:47" ht="217" x14ac:dyDescent="0.3">
      <c r="A141" s="102" t="s">
        <v>2025</v>
      </c>
      <c r="B141" s="102" t="s">
        <v>1980</v>
      </c>
      <c r="C141" s="102"/>
      <c r="D141" s="102"/>
      <c r="E141" s="102"/>
      <c r="F141" s="102" t="s">
        <v>2026</v>
      </c>
      <c r="G141" s="102"/>
      <c r="H141" s="102"/>
      <c r="I141" s="103"/>
      <c r="J141" s="102"/>
      <c r="K141" s="102" t="s">
        <v>2027</v>
      </c>
      <c r="L141" s="102"/>
      <c r="M141" s="102"/>
      <c r="N141" s="102"/>
      <c r="O141" s="102" t="s">
        <v>918</v>
      </c>
      <c r="P141" s="105"/>
      <c r="Q141" s="102"/>
      <c r="R141" s="102"/>
      <c r="S141" s="102"/>
      <c r="T141" s="106"/>
      <c r="U141" s="106"/>
      <c r="V141" s="102"/>
      <c r="W141" s="107" t="s">
        <v>1777</v>
      </c>
      <c r="X141" s="106"/>
      <c r="Y141" s="108" t="s">
        <v>1778</v>
      </c>
      <c r="Z141" s="108"/>
      <c r="AA141" s="108"/>
      <c r="AB141" s="102" t="s">
        <v>1778</v>
      </c>
      <c r="AC141" s="102"/>
      <c r="AD141" s="102" t="s">
        <v>2028</v>
      </c>
      <c r="AE141" s="102" t="s">
        <v>252</v>
      </c>
      <c r="AF141" s="102" t="s">
        <v>2029</v>
      </c>
      <c r="AG141" s="109"/>
      <c r="AH141" s="115" t="s">
        <v>731</v>
      </c>
      <c r="AI141" s="110" t="s">
        <v>1610</v>
      </c>
      <c r="AJ141" s="110" t="s">
        <v>2030</v>
      </c>
      <c r="AK141" s="110"/>
      <c r="AL141" s="110" t="s">
        <v>2031</v>
      </c>
      <c r="AM141" s="128" t="s">
        <v>1336</v>
      </c>
      <c r="AN141" s="128" t="s">
        <v>1336</v>
      </c>
      <c r="AO141" s="128" t="s">
        <v>1337</v>
      </c>
      <c r="AP141" s="111" t="s">
        <v>2032</v>
      </c>
      <c r="AQ141" s="111" t="s">
        <v>2033</v>
      </c>
      <c r="AR141" s="111" t="s">
        <v>2034</v>
      </c>
      <c r="AS141" s="112" t="s">
        <v>1165</v>
      </c>
      <c r="AT141" s="112" t="s">
        <v>654</v>
      </c>
      <c r="AU141" s="112" t="s">
        <v>654</v>
      </c>
    </row>
    <row r="142" spans="1:47" ht="341" x14ac:dyDescent="0.3">
      <c r="A142" s="102" t="s">
        <v>527</v>
      </c>
      <c r="B142" s="102" t="s">
        <v>182</v>
      </c>
      <c r="C142" s="102"/>
      <c r="D142" s="102"/>
      <c r="E142" s="102"/>
      <c r="F142" s="102" t="s">
        <v>2035</v>
      </c>
      <c r="G142" s="102"/>
      <c r="H142" s="102"/>
      <c r="I142" s="103"/>
      <c r="J142" s="102"/>
      <c r="K142" s="102" t="s">
        <v>2036</v>
      </c>
      <c r="L142" s="102"/>
      <c r="M142" s="102"/>
      <c r="N142" s="102"/>
      <c r="O142" s="132" t="s">
        <v>2037</v>
      </c>
      <c r="P142" s="105"/>
      <c r="Q142" s="102"/>
      <c r="R142" s="102"/>
      <c r="S142" s="102"/>
      <c r="T142" s="106"/>
      <c r="U142" s="106"/>
      <c r="V142" s="102"/>
      <c r="W142" s="107" t="s">
        <v>2038</v>
      </c>
      <c r="X142" s="106"/>
      <c r="Y142" s="108" t="s">
        <v>2039</v>
      </c>
      <c r="Z142" s="108"/>
      <c r="AA142" s="108"/>
      <c r="AB142" s="102" t="s">
        <v>2040</v>
      </c>
      <c r="AC142" s="102"/>
      <c r="AD142" s="102" t="s">
        <v>2041</v>
      </c>
      <c r="AE142" s="102" t="s">
        <v>183</v>
      </c>
      <c r="AF142" s="102" t="s">
        <v>2042</v>
      </c>
      <c r="AG142" s="109"/>
      <c r="AH142" s="115" t="s">
        <v>731</v>
      </c>
      <c r="AI142" s="110" t="s">
        <v>732</v>
      </c>
      <c r="AJ142" s="110" t="s">
        <v>2043</v>
      </c>
      <c r="AK142" s="110"/>
      <c r="AL142" s="110" t="s">
        <v>2044</v>
      </c>
      <c r="AM142" s="128" t="s">
        <v>1336</v>
      </c>
      <c r="AN142" s="128" t="s">
        <v>1336</v>
      </c>
      <c r="AO142" s="122" t="s">
        <v>687</v>
      </c>
      <c r="AP142" s="111" t="s">
        <v>2045</v>
      </c>
      <c r="AQ142" s="111" t="s">
        <v>2046</v>
      </c>
      <c r="AR142" s="111" t="s">
        <v>2047</v>
      </c>
      <c r="AS142" s="112" t="s">
        <v>1254</v>
      </c>
      <c r="AT142" s="112" t="s">
        <v>654</v>
      </c>
      <c r="AU142" s="112" t="s">
        <v>654</v>
      </c>
    </row>
    <row r="143" spans="1:47" ht="263.5" x14ac:dyDescent="0.3">
      <c r="A143" s="102" t="s">
        <v>528</v>
      </c>
      <c r="B143" s="102" t="s">
        <v>182</v>
      </c>
      <c r="C143" s="102"/>
      <c r="D143" s="102"/>
      <c r="E143" s="102"/>
      <c r="F143" s="102" t="s">
        <v>2048</v>
      </c>
      <c r="G143" s="102"/>
      <c r="H143" s="102"/>
      <c r="I143" s="103"/>
      <c r="J143" s="102"/>
      <c r="K143" s="102" t="s">
        <v>2049</v>
      </c>
      <c r="L143" s="102"/>
      <c r="M143" s="102"/>
      <c r="N143" s="102"/>
      <c r="O143" s="102" t="s">
        <v>2050</v>
      </c>
      <c r="P143" s="105"/>
      <c r="Q143" s="102"/>
      <c r="R143" s="102"/>
      <c r="S143" s="102"/>
      <c r="T143" s="106"/>
      <c r="U143" s="106"/>
      <c r="V143" s="102"/>
      <c r="W143" s="107" t="s">
        <v>185</v>
      </c>
      <c r="X143" s="106"/>
      <c r="Y143" s="108" t="s">
        <v>2039</v>
      </c>
      <c r="Z143" s="108"/>
      <c r="AA143" s="108"/>
      <c r="AB143" s="102" t="s">
        <v>2040</v>
      </c>
      <c r="AC143" s="102"/>
      <c r="AD143" s="102" t="s">
        <v>186</v>
      </c>
      <c r="AE143" s="102" t="s">
        <v>183</v>
      </c>
      <c r="AF143" s="102" t="s">
        <v>2042</v>
      </c>
      <c r="AG143" s="109"/>
      <c r="AH143" s="115" t="s">
        <v>731</v>
      </c>
      <c r="AI143" s="110" t="s">
        <v>732</v>
      </c>
      <c r="AJ143" s="110" t="s">
        <v>2051</v>
      </c>
      <c r="AK143" s="110"/>
      <c r="AL143" s="110" t="s">
        <v>2052</v>
      </c>
      <c r="AM143" s="128" t="s">
        <v>928</v>
      </c>
      <c r="AN143" s="128" t="s">
        <v>1336</v>
      </c>
      <c r="AO143" s="122" t="s">
        <v>710</v>
      </c>
      <c r="AP143" s="111" t="s">
        <v>2053</v>
      </c>
      <c r="AQ143" s="111" t="s">
        <v>2054</v>
      </c>
      <c r="AR143" s="111" t="s">
        <v>2055</v>
      </c>
      <c r="AS143" s="112" t="s">
        <v>1254</v>
      </c>
      <c r="AT143" s="112" t="s">
        <v>654</v>
      </c>
      <c r="AU143" s="112" t="s">
        <v>654</v>
      </c>
    </row>
    <row r="144" spans="1:47" ht="263.5" x14ac:dyDescent="0.3">
      <c r="A144" s="102" t="s">
        <v>529</v>
      </c>
      <c r="B144" s="102" t="s">
        <v>182</v>
      </c>
      <c r="C144" s="102"/>
      <c r="D144" s="102"/>
      <c r="E144" s="102"/>
      <c r="F144" s="102" t="s">
        <v>2056</v>
      </c>
      <c r="G144" s="102"/>
      <c r="H144" s="102"/>
      <c r="I144" s="103"/>
      <c r="J144" s="102"/>
      <c r="K144" s="102" t="s">
        <v>2057</v>
      </c>
      <c r="L144" s="102"/>
      <c r="M144" s="102"/>
      <c r="N144" s="102"/>
      <c r="O144" s="102" t="s">
        <v>2058</v>
      </c>
      <c r="P144" s="105"/>
      <c r="Q144" s="102"/>
      <c r="R144" s="102"/>
      <c r="S144" s="102"/>
      <c r="T144" s="106"/>
      <c r="U144" s="106"/>
      <c r="V144" s="102"/>
      <c r="W144" s="107" t="s">
        <v>2059</v>
      </c>
      <c r="X144" s="106"/>
      <c r="Y144" s="108" t="s">
        <v>2060</v>
      </c>
      <c r="Z144" s="108"/>
      <c r="AA144" s="108"/>
      <c r="AB144" s="102" t="s">
        <v>2040</v>
      </c>
      <c r="AC144" s="102"/>
      <c r="AD144" s="102" t="s">
        <v>186</v>
      </c>
      <c r="AE144" s="102" t="s">
        <v>183</v>
      </c>
      <c r="AF144" s="102" t="s">
        <v>2061</v>
      </c>
      <c r="AG144" s="109"/>
      <c r="AH144" s="115" t="s">
        <v>731</v>
      </c>
      <c r="AI144" s="110" t="s">
        <v>732</v>
      </c>
      <c r="AJ144" s="110" t="s">
        <v>2062</v>
      </c>
      <c r="AK144" s="110"/>
      <c r="AL144" s="110" t="s">
        <v>2063</v>
      </c>
      <c r="AM144" s="128" t="s">
        <v>928</v>
      </c>
      <c r="AN144" s="128" t="s">
        <v>1336</v>
      </c>
      <c r="AO144" s="128" t="s">
        <v>674</v>
      </c>
      <c r="AP144" s="111" t="s">
        <v>2053</v>
      </c>
      <c r="AQ144" s="111" t="s">
        <v>2064</v>
      </c>
      <c r="AR144" s="111" t="s">
        <v>2065</v>
      </c>
      <c r="AS144" s="112" t="s">
        <v>1254</v>
      </c>
      <c r="AT144" s="112" t="s">
        <v>654</v>
      </c>
      <c r="AU144" s="112" t="s">
        <v>654</v>
      </c>
    </row>
    <row r="145" spans="1:47" ht="310" x14ac:dyDescent="0.3">
      <c r="A145" s="102" t="s">
        <v>530</v>
      </c>
      <c r="B145" s="102" t="s">
        <v>182</v>
      </c>
      <c r="C145" s="102"/>
      <c r="D145" s="102"/>
      <c r="E145" s="102"/>
      <c r="F145" s="102" t="s">
        <v>2066</v>
      </c>
      <c r="G145" s="102"/>
      <c r="H145" s="102"/>
      <c r="I145" s="103"/>
      <c r="J145" s="102"/>
      <c r="K145" s="102" t="s">
        <v>2067</v>
      </c>
      <c r="L145" s="102"/>
      <c r="M145" s="102"/>
      <c r="N145" s="102"/>
      <c r="O145" s="102" t="s">
        <v>2068</v>
      </c>
      <c r="P145" s="105"/>
      <c r="Q145" s="102"/>
      <c r="R145" s="102"/>
      <c r="S145" s="102"/>
      <c r="T145" s="106"/>
      <c r="U145" s="106"/>
      <c r="V145" s="102"/>
      <c r="W145" s="107" t="s">
        <v>2069</v>
      </c>
      <c r="X145" s="106"/>
      <c r="Y145" s="108" t="s">
        <v>2070</v>
      </c>
      <c r="Z145" s="108"/>
      <c r="AA145" s="108"/>
      <c r="AB145" s="102" t="s">
        <v>2040</v>
      </c>
      <c r="AC145" s="102"/>
      <c r="AD145" s="102" t="s">
        <v>2071</v>
      </c>
      <c r="AE145" s="102" t="s">
        <v>183</v>
      </c>
      <c r="AF145" s="102" t="s">
        <v>2072</v>
      </c>
      <c r="AG145" s="109"/>
      <c r="AH145" s="115" t="s">
        <v>731</v>
      </c>
      <c r="AI145" s="110" t="s">
        <v>732</v>
      </c>
      <c r="AJ145" s="110" t="s">
        <v>2073</v>
      </c>
      <c r="AK145" s="110"/>
      <c r="AL145" s="110" t="s">
        <v>2074</v>
      </c>
      <c r="AM145" s="122" t="s">
        <v>648</v>
      </c>
      <c r="AN145" s="128" t="s">
        <v>1336</v>
      </c>
      <c r="AO145" s="122" t="s">
        <v>649</v>
      </c>
      <c r="AP145" s="111" t="s">
        <v>2075</v>
      </c>
      <c r="AQ145" s="111" t="s">
        <v>2064</v>
      </c>
      <c r="AR145" s="111" t="s">
        <v>2065</v>
      </c>
      <c r="AS145" s="112" t="s">
        <v>1254</v>
      </c>
      <c r="AT145" s="112" t="s">
        <v>654</v>
      </c>
      <c r="AU145" s="112" t="s">
        <v>654</v>
      </c>
    </row>
    <row r="146" spans="1:47" ht="263.5" x14ac:dyDescent="0.3">
      <c r="A146" s="102" t="s">
        <v>531</v>
      </c>
      <c r="B146" s="102" t="s">
        <v>182</v>
      </c>
      <c r="C146" s="102"/>
      <c r="D146" s="102"/>
      <c r="E146" s="102"/>
      <c r="F146" s="102" t="s">
        <v>2076</v>
      </c>
      <c r="G146" s="102"/>
      <c r="H146" s="102"/>
      <c r="I146" s="103"/>
      <c r="J146" s="102"/>
      <c r="K146" s="102" t="s">
        <v>2077</v>
      </c>
      <c r="L146" s="102"/>
      <c r="M146" s="102"/>
      <c r="N146" s="102"/>
      <c r="O146" s="102" t="s">
        <v>2078</v>
      </c>
      <c r="P146" s="105"/>
      <c r="Q146" s="102"/>
      <c r="R146" s="102"/>
      <c r="S146" s="102"/>
      <c r="T146" s="106"/>
      <c r="U146" s="106"/>
      <c r="V146" s="102"/>
      <c r="W146" s="107" t="s">
        <v>2079</v>
      </c>
      <c r="X146" s="106"/>
      <c r="Y146" s="108" t="s">
        <v>2039</v>
      </c>
      <c r="Z146" s="108"/>
      <c r="AA146" s="108"/>
      <c r="AB146" s="102" t="s">
        <v>2040</v>
      </c>
      <c r="AC146" s="102"/>
      <c r="AD146" s="102" t="s">
        <v>2080</v>
      </c>
      <c r="AE146" s="102" t="s">
        <v>183</v>
      </c>
      <c r="AF146" s="102" t="s">
        <v>190</v>
      </c>
      <c r="AG146" s="109"/>
      <c r="AH146" s="115" t="s">
        <v>731</v>
      </c>
      <c r="AI146" s="110" t="s">
        <v>732</v>
      </c>
      <c r="AJ146" s="110" t="s">
        <v>2051</v>
      </c>
      <c r="AK146" s="110"/>
      <c r="AL146" s="110" t="s">
        <v>2052</v>
      </c>
      <c r="AM146" s="122" t="s">
        <v>648</v>
      </c>
      <c r="AN146" s="128" t="s">
        <v>1336</v>
      </c>
      <c r="AO146" s="122" t="s">
        <v>649</v>
      </c>
      <c r="AP146" s="111" t="s">
        <v>2075</v>
      </c>
      <c r="AQ146" s="111" t="s">
        <v>2081</v>
      </c>
      <c r="AR146" s="111" t="s">
        <v>2082</v>
      </c>
      <c r="AS146" s="112" t="s">
        <v>1254</v>
      </c>
      <c r="AT146" s="112" t="s">
        <v>690</v>
      </c>
      <c r="AU146" s="112" t="s">
        <v>690</v>
      </c>
    </row>
    <row r="147" spans="1:47" ht="263.5" x14ac:dyDescent="0.3">
      <c r="A147" s="102" t="s">
        <v>532</v>
      </c>
      <c r="B147" s="102" t="s">
        <v>182</v>
      </c>
      <c r="C147" s="102"/>
      <c r="D147" s="102"/>
      <c r="E147" s="102"/>
      <c r="F147" s="102" t="s">
        <v>2083</v>
      </c>
      <c r="G147" s="102"/>
      <c r="H147" s="102"/>
      <c r="I147" s="103"/>
      <c r="J147" s="102"/>
      <c r="K147" s="102" t="s">
        <v>2084</v>
      </c>
      <c r="L147" s="102"/>
      <c r="M147" s="102"/>
      <c r="N147" s="102"/>
      <c r="O147" s="102" t="s">
        <v>2085</v>
      </c>
      <c r="P147" s="105"/>
      <c r="Q147" s="102"/>
      <c r="R147" s="102"/>
      <c r="S147" s="102"/>
      <c r="T147" s="106"/>
      <c r="U147" s="106"/>
      <c r="V147" s="102"/>
      <c r="W147" s="107" t="s">
        <v>2086</v>
      </c>
      <c r="X147" s="106"/>
      <c r="Y147" s="108" t="s">
        <v>2039</v>
      </c>
      <c r="Z147" s="108"/>
      <c r="AA147" s="108"/>
      <c r="AB147" s="102" t="s">
        <v>2040</v>
      </c>
      <c r="AC147" s="102"/>
      <c r="AD147" s="102" t="s">
        <v>2087</v>
      </c>
      <c r="AE147" s="102" t="s">
        <v>183</v>
      </c>
      <c r="AF147" s="102" t="s">
        <v>2088</v>
      </c>
      <c r="AG147" s="109"/>
      <c r="AH147" s="115" t="s">
        <v>731</v>
      </c>
      <c r="AI147" s="110" t="s">
        <v>732</v>
      </c>
      <c r="AJ147" s="110" t="s">
        <v>2089</v>
      </c>
      <c r="AK147" s="110"/>
      <c r="AL147" s="110" t="s">
        <v>2052</v>
      </c>
      <c r="AM147" s="128" t="s">
        <v>1336</v>
      </c>
      <c r="AN147" s="128" t="s">
        <v>1336</v>
      </c>
      <c r="AO147" s="122" t="s">
        <v>2090</v>
      </c>
      <c r="AP147" s="111" t="s">
        <v>2091</v>
      </c>
      <c r="AQ147" s="111" t="s">
        <v>2092</v>
      </c>
      <c r="AR147" s="111" t="s">
        <v>2093</v>
      </c>
      <c r="AS147" s="112" t="s">
        <v>1254</v>
      </c>
      <c r="AT147" s="112" t="s">
        <v>1165</v>
      </c>
      <c r="AU147" s="112" t="s">
        <v>690</v>
      </c>
    </row>
    <row r="148" spans="1:47" ht="248" x14ac:dyDescent="0.3">
      <c r="A148" s="102" t="s">
        <v>533</v>
      </c>
      <c r="B148" s="102" t="s">
        <v>182</v>
      </c>
      <c r="C148" s="102"/>
      <c r="D148" s="102"/>
      <c r="E148" s="102"/>
      <c r="F148" s="102" t="s">
        <v>2094</v>
      </c>
      <c r="G148" s="102"/>
      <c r="H148" s="102"/>
      <c r="I148" s="103"/>
      <c r="J148" s="102"/>
      <c r="K148" s="102" t="s">
        <v>2095</v>
      </c>
      <c r="L148" s="102"/>
      <c r="M148" s="102"/>
      <c r="N148" s="102"/>
      <c r="O148" s="102" t="s">
        <v>2096</v>
      </c>
      <c r="P148" s="105"/>
      <c r="Q148" s="102"/>
      <c r="R148" s="102"/>
      <c r="S148" s="102"/>
      <c r="T148" s="106"/>
      <c r="U148" s="106"/>
      <c r="V148" s="102"/>
      <c r="W148" s="107" t="s">
        <v>2097</v>
      </c>
      <c r="X148" s="106"/>
      <c r="Y148" s="108" t="s">
        <v>2039</v>
      </c>
      <c r="Z148" s="108"/>
      <c r="AA148" s="108"/>
      <c r="AB148" s="102" t="s">
        <v>2040</v>
      </c>
      <c r="AC148" s="102"/>
      <c r="AD148" s="102" t="s">
        <v>2098</v>
      </c>
      <c r="AE148" s="102" t="s">
        <v>183</v>
      </c>
      <c r="AF148" s="102" t="s">
        <v>2099</v>
      </c>
      <c r="AG148" s="109"/>
      <c r="AH148" s="114" t="s">
        <v>671</v>
      </c>
      <c r="AI148" s="110" t="s">
        <v>732</v>
      </c>
      <c r="AJ148" s="110" t="s">
        <v>2100</v>
      </c>
      <c r="AK148" s="110"/>
      <c r="AL148" s="110" t="s">
        <v>2101</v>
      </c>
      <c r="AM148" s="122" t="s">
        <v>648</v>
      </c>
      <c r="AN148" s="128" t="s">
        <v>1336</v>
      </c>
      <c r="AO148" s="122" t="s">
        <v>649</v>
      </c>
      <c r="AP148" s="111" t="s">
        <v>2102</v>
      </c>
      <c r="AQ148" s="111" t="s">
        <v>2103</v>
      </c>
      <c r="AR148" s="111" t="s">
        <v>758</v>
      </c>
      <c r="AS148" s="112" t="s">
        <v>1254</v>
      </c>
      <c r="AT148" s="112" t="s">
        <v>654</v>
      </c>
      <c r="AU148" s="112" t="s">
        <v>654</v>
      </c>
    </row>
    <row r="149" spans="1:47" ht="263.5" x14ac:dyDescent="0.3">
      <c r="A149" s="102" t="s">
        <v>534</v>
      </c>
      <c r="B149" s="102" t="s">
        <v>182</v>
      </c>
      <c r="C149" s="102"/>
      <c r="D149" s="102"/>
      <c r="E149" s="102"/>
      <c r="F149" s="102" t="s">
        <v>2104</v>
      </c>
      <c r="G149" s="102"/>
      <c r="H149" s="102"/>
      <c r="I149" s="103"/>
      <c r="J149" s="102"/>
      <c r="K149" s="102" t="s">
        <v>2105</v>
      </c>
      <c r="L149" s="102"/>
      <c r="M149" s="102"/>
      <c r="N149" s="102"/>
      <c r="O149" s="102" t="s">
        <v>2106</v>
      </c>
      <c r="P149" s="105"/>
      <c r="Q149" s="102"/>
      <c r="R149" s="102"/>
      <c r="S149" s="102"/>
      <c r="T149" s="106"/>
      <c r="U149" s="106"/>
      <c r="V149" s="102"/>
      <c r="W149" s="107" t="s">
        <v>2107</v>
      </c>
      <c r="X149" s="106"/>
      <c r="Y149" s="108" t="s">
        <v>2039</v>
      </c>
      <c r="Z149" s="108"/>
      <c r="AA149" s="108"/>
      <c r="AB149" s="102" t="s">
        <v>2040</v>
      </c>
      <c r="AC149" s="102"/>
      <c r="AD149" s="102" t="s">
        <v>2108</v>
      </c>
      <c r="AE149" s="102" t="s">
        <v>183</v>
      </c>
      <c r="AF149" s="102" t="s">
        <v>2109</v>
      </c>
      <c r="AG149" s="109"/>
      <c r="AH149" s="115" t="s">
        <v>731</v>
      </c>
      <c r="AI149" s="110" t="s">
        <v>732</v>
      </c>
      <c r="AJ149" s="110" t="s">
        <v>2089</v>
      </c>
      <c r="AK149" s="110"/>
      <c r="AL149" s="110" t="s">
        <v>2052</v>
      </c>
      <c r="AM149" s="122" t="s">
        <v>648</v>
      </c>
      <c r="AN149" s="128" t="s">
        <v>1336</v>
      </c>
      <c r="AO149" s="122" t="s">
        <v>649</v>
      </c>
      <c r="AP149" s="111" t="s">
        <v>2102</v>
      </c>
      <c r="AQ149" s="111" t="s">
        <v>2103</v>
      </c>
      <c r="AR149" s="111" t="s">
        <v>2110</v>
      </c>
      <c r="AS149" s="112" t="s">
        <v>1254</v>
      </c>
      <c r="AT149" s="112" t="s">
        <v>1254</v>
      </c>
      <c r="AU149" s="112" t="s">
        <v>1254</v>
      </c>
    </row>
    <row r="150" spans="1:47" ht="263.5" x14ac:dyDescent="0.3">
      <c r="A150" s="102" t="s">
        <v>535</v>
      </c>
      <c r="B150" s="102" t="s">
        <v>182</v>
      </c>
      <c r="C150" s="102"/>
      <c r="D150" s="102"/>
      <c r="E150" s="102"/>
      <c r="F150" s="102" t="s">
        <v>2111</v>
      </c>
      <c r="G150" s="102"/>
      <c r="H150" s="102"/>
      <c r="I150" s="103"/>
      <c r="J150" s="102"/>
      <c r="K150" s="102" t="s">
        <v>2112</v>
      </c>
      <c r="L150" s="102"/>
      <c r="M150" s="102"/>
      <c r="N150" s="102"/>
      <c r="O150" s="102" t="s">
        <v>2113</v>
      </c>
      <c r="P150" s="105"/>
      <c r="Q150" s="102"/>
      <c r="R150" s="102"/>
      <c r="S150" s="102"/>
      <c r="T150" s="106"/>
      <c r="U150" s="106"/>
      <c r="V150" s="102"/>
      <c r="W150" s="107" t="s">
        <v>2114</v>
      </c>
      <c r="X150" s="106"/>
      <c r="Y150" s="108" t="s">
        <v>2039</v>
      </c>
      <c r="Z150" s="108"/>
      <c r="AA150" s="108"/>
      <c r="AB150" s="102" t="s">
        <v>2040</v>
      </c>
      <c r="AC150" s="102"/>
      <c r="AD150" s="102" t="s">
        <v>2115</v>
      </c>
      <c r="AE150" s="102" t="s">
        <v>183</v>
      </c>
      <c r="AF150" s="102" t="s">
        <v>195</v>
      </c>
      <c r="AG150" s="109"/>
      <c r="AH150" s="115" t="s">
        <v>731</v>
      </c>
      <c r="AI150" s="110" t="s">
        <v>732</v>
      </c>
      <c r="AJ150" s="110" t="s">
        <v>2089</v>
      </c>
      <c r="AK150" s="110"/>
      <c r="AL150" s="110" t="s">
        <v>2052</v>
      </c>
      <c r="AM150" s="128" t="s">
        <v>928</v>
      </c>
      <c r="AN150" s="128" t="s">
        <v>1336</v>
      </c>
      <c r="AO150" s="122" t="s">
        <v>687</v>
      </c>
      <c r="AP150" s="111" t="s">
        <v>2053</v>
      </c>
      <c r="AQ150" s="111" t="s">
        <v>2054</v>
      </c>
      <c r="AR150" s="111" t="s">
        <v>2055</v>
      </c>
      <c r="AS150" s="112" t="s">
        <v>1254</v>
      </c>
      <c r="AT150" s="112" t="s">
        <v>654</v>
      </c>
      <c r="AU150" s="112" t="s">
        <v>654</v>
      </c>
    </row>
    <row r="151" spans="1:47" ht="263.5" x14ac:dyDescent="0.3">
      <c r="A151" s="102" t="s">
        <v>536</v>
      </c>
      <c r="B151" s="102" t="s">
        <v>182</v>
      </c>
      <c r="C151" s="102"/>
      <c r="D151" s="102"/>
      <c r="E151" s="102"/>
      <c r="F151" s="102" t="s">
        <v>2116</v>
      </c>
      <c r="G151" s="102"/>
      <c r="H151" s="102"/>
      <c r="I151" s="103"/>
      <c r="J151" s="102"/>
      <c r="K151" s="102" t="s">
        <v>2117</v>
      </c>
      <c r="L151" s="102"/>
      <c r="M151" s="102"/>
      <c r="N151" s="102"/>
      <c r="O151" s="102" t="s">
        <v>2118</v>
      </c>
      <c r="P151" s="105"/>
      <c r="Q151" s="102"/>
      <c r="R151" s="102"/>
      <c r="S151" s="102"/>
      <c r="T151" s="106"/>
      <c r="U151" s="106"/>
      <c r="V151" s="102"/>
      <c r="W151" s="107" t="s">
        <v>2119</v>
      </c>
      <c r="X151" s="106"/>
      <c r="Y151" s="108" t="s">
        <v>2039</v>
      </c>
      <c r="Z151" s="108"/>
      <c r="AA151" s="108"/>
      <c r="AB151" s="102" t="s">
        <v>2040</v>
      </c>
      <c r="AC151" s="102"/>
      <c r="AD151" s="102" t="s">
        <v>2120</v>
      </c>
      <c r="AE151" s="102" t="s">
        <v>183</v>
      </c>
      <c r="AF151" s="102" t="s">
        <v>195</v>
      </c>
      <c r="AG151" s="109"/>
      <c r="AH151" s="115" t="s">
        <v>731</v>
      </c>
      <c r="AI151" s="110" t="s">
        <v>732</v>
      </c>
      <c r="AJ151" s="110" t="s">
        <v>2089</v>
      </c>
      <c r="AK151" s="110"/>
      <c r="AL151" s="110" t="s">
        <v>2052</v>
      </c>
      <c r="AM151" s="122" t="s">
        <v>699</v>
      </c>
      <c r="AN151" s="128" t="s">
        <v>1336</v>
      </c>
      <c r="AO151" s="122" t="s">
        <v>710</v>
      </c>
      <c r="AP151" s="111" t="s">
        <v>2053</v>
      </c>
      <c r="AQ151" s="111" t="s">
        <v>2054</v>
      </c>
      <c r="AR151" s="111" t="s">
        <v>2055</v>
      </c>
      <c r="AS151" s="112" t="s">
        <v>1269</v>
      </c>
      <c r="AT151" s="112" t="s">
        <v>654</v>
      </c>
      <c r="AU151" s="112" t="s">
        <v>690</v>
      </c>
    </row>
    <row r="152" spans="1:47" ht="263.5" x14ac:dyDescent="0.3">
      <c r="A152" s="102" t="s">
        <v>537</v>
      </c>
      <c r="B152" s="102" t="s">
        <v>182</v>
      </c>
      <c r="C152" s="102"/>
      <c r="D152" s="102"/>
      <c r="E152" s="102"/>
      <c r="F152" s="102" t="s">
        <v>2121</v>
      </c>
      <c r="G152" s="102"/>
      <c r="H152" s="102"/>
      <c r="I152" s="103"/>
      <c r="J152" s="102"/>
      <c r="K152" s="102" t="s">
        <v>2122</v>
      </c>
      <c r="L152" s="102"/>
      <c r="M152" s="102"/>
      <c r="N152" s="102"/>
      <c r="O152" s="102" t="s">
        <v>2123</v>
      </c>
      <c r="P152" s="105"/>
      <c r="Q152" s="102"/>
      <c r="R152" s="102"/>
      <c r="S152" s="102"/>
      <c r="T152" s="106"/>
      <c r="U152" s="106"/>
      <c r="V152" s="102"/>
      <c r="W152" s="107" t="s">
        <v>2124</v>
      </c>
      <c r="X152" s="106"/>
      <c r="Y152" s="108" t="s">
        <v>2070</v>
      </c>
      <c r="Z152" s="108"/>
      <c r="AA152" s="108"/>
      <c r="AB152" s="102" t="s">
        <v>2040</v>
      </c>
      <c r="AC152" s="102"/>
      <c r="AD152" s="102" t="s">
        <v>2125</v>
      </c>
      <c r="AE152" s="102" t="s">
        <v>183</v>
      </c>
      <c r="AF152" s="102" t="s">
        <v>2126</v>
      </c>
      <c r="AG152" s="109"/>
      <c r="AH152" s="115" t="s">
        <v>731</v>
      </c>
      <c r="AI152" s="110" t="s">
        <v>732</v>
      </c>
      <c r="AJ152" s="110" t="s">
        <v>2089</v>
      </c>
      <c r="AK152" s="110"/>
      <c r="AL152" s="110" t="s">
        <v>2052</v>
      </c>
      <c r="AM152" s="122" t="s">
        <v>699</v>
      </c>
      <c r="AN152" s="128" t="s">
        <v>1336</v>
      </c>
      <c r="AO152" s="122" t="s">
        <v>710</v>
      </c>
      <c r="AP152" s="111" t="s">
        <v>2053</v>
      </c>
      <c r="AQ152" s="111" t="s">
        <v>2054</v>
      </c>
      <c r="AR152" s="111" t="s">
        <v>2055</v>
      </c>
      <c r="AS152" s="112" t="s">
        <v>690</v>
      </c>
      <c r="AT152" s="112" t="s">
        <v>654</v>
      </c>
      <c r="AU152" s="112" t="s">
        <v>654</v>
      </c>
    </row>
    <row r="153" spans="1:47" ht="294.5" x14ac:dyDescent="0.3">
      <c r="A153" s="102" t="s">
        <v>538</v>
      </c>
      <c r="B153" s="102" t="s">
        <v>182</v>
      </c>
      <c r="C153" s="102"/>
      <c r="D153" s="102"/>
      <c r="E153" s="102"/>
      <c r="F153" s="102" t="s">
        <v>2127</v>
      </c>
      <c r="G153" s="102"/>
      <c r="H153" s="102"/>
      <c r="I153" s="103"/>
      <c r="J153" s="102"/>
      <c r="K153" s="102" t="s">
        <v>2128</v>
      </c>
      <c r="L153" s="102"/>
      <c r="M153" s="102"/>
      <c r="N153" s="102"/>
      <c r="O153" s="102" t="s">
        <v>2129</v>
      </c>
      <c r="P153" s="105"/>
      <c r="Q153" s="102"/>
      <c r="R153" s="102"/>
      <c r="S153" s="102"/>
      <c r="T153" s="106"/>
      <c r="U153" s="106"/>
      <c r="V153" s="102"/>
      <c r="W153" s="107" t="s">
        <v>2130</v>
      </c>
      <c r="X153" s="106"/>
      <c r="Y153" s="108" t="s">
        <v>2039</v>
      </c>
      <c r="Z153" s="108"/>
      <c r="AA153" s="108"/>
      <c r="AB153" s="102" t="s">
        <v>2040</v>
      </c>
      <c r="AC153" s="102"/>
      <c r="AD153" s="102" t="s">
        <v>2131</v>
      </c>
      <c r="AE153" s="102" t="s">
        <v>183</v>
      </c>
      <c r="AF153" s="102" t="s">
        <v>200</v>
      </c>
      <c r="AG153" s="109"/>
      <c r="AH153" s="115" t="s">
        <v>731</v>
      </c>
      <c r="AI153" s="110" t="s">
        <v>732</v>
      </c>
      <c r="AJ153" s="110" t="s">
        <v>2132</v>
      </c>
      <c r="AK153" s="110"/>
      <c r="AL153" s="110" t="s">
        <v>2133</v>
      </c>
      <c r="AM153" s="128" t="s">
        <v>928</v>
      </c>
      <c r="AN153" s="128" t="s">
        <v>1336</v>
      </c>
      <c r="AO153" s="122" t="s">
        <v>710</v>
      </c>
      <c r="AP153" s="111" t="s">
        <v>2053</v>
      </c>
      <c r="AQ153" s="111" t="s">
        <v>2054</v>
      </c>
      <c r="AR153" s="111" t="s">
        <v>2134</v>
      </c>
      <c r="AS153" s="112" t="s">
        <v>690</v>
      </c>
      <c r="AT153" s="112" t="s">
        <v>654</v>
      </c>
      <c r="AU153" s="112" t="s">
        <v>654</v>
      </c>
    </row>
    <row r="154" spans="1:47" ht="294.5" x14ac:dyDescent="0.3">
      <c r="A154" s="133" t="s">
        <v>539</v>
      </c>
      <c r="B154" s="133" t="s">
        <v>182</v>
      </c>
      <c r="C154" s="133"/>
      <c r="D154" s="133"/>
      <c r="E154" s="133"/>
      <c r="F154" s="133" t="s">
        <v>2135</v>
      </c>
      <c r="G154" s="133"/>
      <c r="H154" s="133"/>
      <c r="I154" s="103"/>
      <c r="J154" s="133"/>
      <c r="K154" s="133" t="s">
        <v>2136</v>
      </c>
      <c r="L154" s="133"/>
      <c r="M154" s="102"/>
      <c r="N154" s="102"/>
      <c r="O154" s="133" t="s">
        <v>202</v>
      </c>
      <c r="P154" s="134"/>
      <c r="Q154" s="102"/>
      <c r="R154" s="102"/>
      <c r="S154" s="102"/>
      <c r="T154" s="106"/>
      <c r="U154" s="106"/>
      <c r="V154" s="102"/>
      <c r="W154" s="135" t="s">
        <v>2137</v>
      </c>
      <c r="X154" s="106"/>
      <c r="Y154" s="136" t="s">
        <v>2070</v>
      </c>
      <c r="Z154" s="136"/>
      <c r="AA154" s="136"/>
      <c r="AB154" s="133" t="s">
        <v>2138</v>
      </c>
      <c r="AC154" s="133"/>
      <c r="AD154" s="133" t="s">
        <v>203</v>
      </c>
      <c r="AE154" s="133" t="s">
        <v>204</v>
      </c>
      <c r="AF154" s="133" t="s">
        <v>2139</v>
      </c>
      <c r="AG154" s="109"/>
      <c r="AH154" s="137" t="s">
        <v>671</v>
      </c>
      <c r="AI154" s="138" t="s">
        <v>2140</v>
      </c>
      <c r="AJ154" s="138" t="s">
        <v>2132</v>
      </c>
      <c r="AK154" s="138"/>
      <c r="AL154" s="138" t="s">
        <v>2133</v>
      </c>
      <c r="AM154" s="139" t="s">
        <v>928</v>
      </c>
      <c r="AN154" s="139" t="s">
        <v>1336</v>
      </c>
      <c r="AO154" s="140" t="s">
        <v>710</v>
      </c>
      <c r="AP154" s="141" t="s">
        <v>2141</v>
      </c>
      <c r="AQ154" s="141" t="s">
        <v>2142</v>
      </c>
      <c r="AR154" s="141" t="s">
        <v>2143</v>
      </c>
      <c r="AS154" s="142" t="s">
        <v>1254</v>
      </c>
      <c r="AT154" s="142" t="s">
        <v>654</v>
      </c>
      <c r="AU154" s="142" t="s">
        <v>654</v>
      </c>
    </row>
    <row r="155" spans="1:47" ht="155" x14ac:dyDescent="0.3">
      <c r="A155" s="102" t="s">
        <v>2144</v>
      </c>
      <c r="B155" s="102" t="s">
        <v>2145</v>
      </c>
      <c r="C155" s="102"/>
      <c r="D155" s="102"/>
      <c r="E155" s="102"/>
      <c r="F155" s="102" t="s">
        <v>2146</v>
      </c>
      <c r="G155" s="102"/>
      <c r="H155" s="102"/>
      <c r="I155" s="103"/>
      <c r="J155" s="102"/>
      <c r="K155" s="102" t="s">
        <v>2147</v>
      </c>
      <c r="L155" s="143"/>
      <c r="M155" s="102"/>
      <c r="N155" s="102"/>
      <c r="O155" s="102" t="s">
        <v>2148</v>
      </c>
      <c r="P155" s="105"/>
      <c r="Q155" s="102"/>
      <c r="R155" s="102"/>
      <c r="S155" s="102"/>
      <c r="T155" s="106"/>
      <c r="U155" s="106"/>
      <c r="V155" s="102"/>
      <c r="W155" s="107" t="s">
        <v>2149</v>
      </c>
      <c r="X155" s="106"/>
      <c r="Y155" s="108" t="s">
        <v>2150</v>
      </c>
      <c r="Z155" s="108"/>
      <c r="AA155" s="108"/>
      <c r="AB155" s="102" t="s">
        <v>2151</v>
      </c>
      <c r="AC155" s="102"/>
      <c r="AD155" s="102" t="s">
        <v>2152</v>
      </c>
      <c r="AE155" s="102" t="s">
        <v>105</v>
      </c>
      <c r="AF155" s="102" t="s">
        <v>2153</v>
      </c>
      <c r="AG155" s="109"/>
      <c r="AH155" s="115" t="s">
        <v>731</v>
      </c>
      <c r="AI155" s="144" t="s">
        <v>2154</v>
      </c>
      <c r="AJ155" s="145" t="s">
        <v>2155</v>
      </c>
      <c r="AK155" s="145"/>
      <c r="AL155" s="145" t="s">
        <v>2156</v>
      </c>
      <c r="AM155" s="146" t="s">
        <v>2157</v>
      </c>
      <c r="AN155" s="146" t="s">
        <v>2158</v>
      </c>
      <c r="AO155" s="146" t="s">
        <v>2159</v>
      </c>
      <c r="AP155" s="145" t="s">
        <v>2160</v>
      </c>
      <c r="AQ155" s="111" t="s">
        <v>2142</v>
      </c>
      <c r="AR155" s="147" t="s">
        <v>2161</v>
      </c>
      <c r="AS155" s="146" t="s">
        <v>2157</v>
      </c>
      <c r="AT155" s="146" t="s">
        <v>2158</v>
      </c>
      <c r="AU155" s="146" t="s">
        <v>2159</v>
      </c>
    </row>
    <row r="156" spans="1:47" ht="155" x14ac:dyDescent="0.3">
      <c r="A156" s="133" t="s">
        <v>2162</v>
      </c>
      <c r="B156" s="102" t="s">
        <v>2145</v>
      </c>
      <c r="C156" s="102"/>
      <c r="D156" s="102"/>
      <c r="E156" s="102"/>
      <c r="F156" s="102" t="s">
        <v>109</v>
      </c>
      <c r="G156" s="102"/>
      <c r="H156" s="102"/>
      <c r="I156" s="103"/>
      <c r="J156" s="102"/>
      <c r="K156" s="102" t="s">
        <v>2163</v>
      </c>
      <c r="L156" s="143"/>
      <c r="M156" s="102"/>
      <c r="N156" s="102"/>
      <c r="O156" s="102" t="s">
        <v>2164</v>
      </c>
      <c r="P156" s="105"/>
      <c r="Q156" s="102"/>
      <c r="R156" s="102"/>
      <c r="S156" s="102"/>
      <c r="T156" s="106"/>
      <c r="U156" s="106"/>
      <c r="V156" s="102"/>
      <c r="W156" s="107" t="s">
        <v>2165</v>
      </c>
      <c r="X156" s="106"/>
      <c r="Y156" s="108" t="s">
        <v>2150</v>
      </c>
      <c r="Z156" s="108"/>
      <c r="AA156" s="108"/>
      <c r="AB156" s="102" t="s">
        <v>2166</v>
      </c>
      <c r="AC156" s="102"/>
      <c r="AD156" s="102" t="s">
        <v>2152</v>
      </c>
      <c r="AE156" s="102" t="s">
        <v>105</v>
      </c>
      <c r="AF156" s="102" t="s">
        <v>2167</v>
      </c>
      <c r="AG156" s="109"/>
      <c r="AH156" s="115" t="s">
        <v>731</v>
      </c>
      <c r="AI156" s="144" t="s">
        <v>2154</v>
      </c>
      <c r="AJ156" s="145" t="s">
        <v>2168</v>
      </c>
      <c r="AK156" s="145"/>
      <c r="AL156" s="145" t="s">
        <v>2169</v>
      </c>
      <c r="AM156" s="146" t="s">
        <v>2157</v>
      </c>
      <c r="AN156" s="146" t="s">
        <v>2158</v>
      </c>
      <c r="AO156" s="146" t="s">
        <v>2159</v>
      </c>
      <c r="AP156" s="145" t="s">
        <v>2170</v>
      </c>
      <c r="AQ156" s="148" t="s">
        <v>2171</v>
      </c>
      <c r="AR156" s="148"/>
      <c r="AS156" s="146" t="s">
        <v>2157</v>
      </c>
      <c r="AT156" s="146" t="s">
        <v>2158</v>
      </c>
      <c r="AU156" s="146" t="s">
        <v>2159</v>
      </c>
    </row>
    <row r="157" spans="1:47" ht="108.5" x14ac:dyDescent="0.3">
      <c r="A157" s="102" t="s">
        <v>2172</v>
      </c>
      <c r="B157" s="102" t="s">
        <v>2173</v>
      </c>
      <c r="C157" s="102"/>
      <c r="D157" s="102"/>
      <c r="E157" s="102"/>
      <c r="F157" s="102" t="s">
        <v>2174</v>
      </c>
      <c r="G157" s="102"/>
      <c r="H157" s="102"/>
      <c r="I157" s="103"/>
      <c r="J157" s="102"/>
      <c r="K157" s="102" t="s">
        <v>2175</v>
      </c>
      <c r="L157" s="143"/>
      <c r="M157" s="102"/>
      <c r="N157" s="102"/>
      <c r="O157" s="102" t="s">
        <v>2176</v>
      </c>
      <c r="P157" s="105"/>
      <c r="Q157" s="102"/>
      <c r="R157" s="102"/>
      <c r="S157" s="102"/>
      <c r="T157" s="106"/>
      <c r="U157" s="106"/>
      <c r="V157" s="102"/>
      <c r="W157" s="107" t="s">
        <v>2177</v>
      </c>
      <c r="X157" s="106"/>
      <c r="Y157" s="108" t="s">
        <v>2150</v>
      </c>
      <c r="Z157" s="108"/>
      <c r="AA157" s="108"/>
      <c r="AB157" s="102" t="s">
        <v>2166</v>
      </c>
      <c r="AC157" s="102"/>
      <c r="AD157" s="102" t="s">
        <v>2178</v>
      </c>
      <c r="AE157" s="102" t="s">
        <v>105</v>
      </c>
      <c r="AF157" s="102" t="s">
        <v>2179</v>
      </c>
      <c r="AG157" s="109"/>
      <c r="AH157" s="115" t="s">
        <v>643</v>
      </c>
      <c r="AI157" s="144" t="s">
        <v>2180</v>
      </c>
      <c r="AJ157" s="145" t="s">
        <v>2181</v>
      </c>
      <c r="AK157" s="145"/>
      <c r="AL157" s="145" t="s">
        <v>2182</v>
      </c>
      <c r="AM157" s="146" t="s">
        <v>2157</v>
      </c>
      <c r="AN157" s="146" t="s">
        <v>2158</v>
      </c>
      <c r="AO157" s="146" t="s">
        <v>2159</v>
      </c>
      <c r="AP157" s="145" t="s">
        <v>2183</v>
      </c>
      <c r="AQ157" s="148" t="s">
        <v>2184</v>
      </c>
      <c r="AR157" s="148"/>
      <c r="AS157" s="146" t="s">
        <v>2157</v>
      </c>
      <c r="AT157" s="146" t="s">
        <v>2158</v>
      </c>
      <c r="AU157" s="146" t="s">
        <v>2159</v>
      </c>
    </row>
    <row r="158" spans="1:47" ht="170.5" x14ac:dyDescent="0.3">
      <c r="A158" s="149" t="s">
        <v>2185</v>
      </c>
      <c r="B158" s="150" t="s">
        <v>2145</v>
      </c>
      <c r="C158" s="150"/>
      <c r="D158" s="150"/>
      <c r="E158" s="150"/>
      <c r="F158" s="150" t="s">
        <v>2186</v>
      </c>
      <c r="G158" s="150"/>
      <c r="H158" s="150"/>
      <c r="I158" s="103"/>
      <c r="J158" s="150"/>
      <c r="K158" s="150" t="s">
        <v>2187</v>
      </c>
      <c r="L158" s="151"/>
      <c r="M158" s="102"/>
      <c r="N158" s="102"/>
      <c r="O158" s="150" t="s">
        <v>2188</v>
      </c>
      <c r="P158" s="152"/>
      <c r="Q158" s="150"/>
      <c r="R158" s="150"/>
      <c r="S158" s="102"/>
      <c r="T158" s="106"/>
      <c r="U158" s="106"/>
      <c r="V158" s="102"/>
      <c r="W158" s="153" t="s">
        <v>2189</v>
      </c>
      <c r="X158" s="106"/>
      <c r="Y158" s="154" t="s">
        <v>2190</v>
      </c>
      <c r="Z158" s="154"/>
      <c r="AA158" s="154"/>
      <c r="AB158" s="150"/>
      <c r="AC158" s="150"/>
      <c r="AD158" s="150" t="s">
        <v>2191</v>
      </c>
      <c r="AE158" s="150"/>
      <c r="AF158" s="150" t="s">
        <v>2192</v>
      </c>
      <c r="AG158" s="109"/>
      <c r="AH158" s="155" t="s">
        <v>731</v>
      </c>
      <c r="AI158" s="156" t="s">
        <v>2193</v>
      </c>
      <c r="AJ158" s="157" t="s">
        <v>2168</v>
      </c>
      <c r="AK158" s="157"/>
      <c r="AL158" s="157" t="s">
        <v>2194</v>
      </c>
      <c r="AM158" s="158" t="s">
        <v>2195</v>
      </c>
      <c r="AN158" s="158" t="s">
        <v>2158</v>
      </c>
      <c r="AO158" s="158" t="s">
        <v>2196</v>
      </c>
      <c r="AP158" s="157" t="s">
        <v>2197</v>
      </c>
      <c r="AQ158" s="156" t="s">
        <v>2171</v>
      </c>
      <c r="AR158" s="156"/>
      <c r="AS158" s="158" t="s">
        <v>2195</v>
      </c>
      <c r="AT158" s="158" t="s">
        <v>2158</v>
      </c>
      <c r="AU158" s="158" t="s">
        <v>2196</v>
      </c>
    </row>
    <row r="159" spans="1:47" ht="263.5" x14ac:dyDescent="0.3">
      <c r="A159" s="102" t="s">
        <v>2198</v>
      </c>
      <c r="B159" s="150" t="s">
        <v>363</v>
      </c>
      <c r="C159" s="150"/>
      <c r="D159" s="150"/>
      <c r="E159" s="150"/>
      <c r="F159" s="150" t="s">
        <v>2199</v>
      </c>
      <c r="G159" s="150"/>
      <c r="H159" s="150"/>
      <c r="I159" s="103"/>
      <c r="J159" s="150"/>
      <c r="K159" s="150" t="s">
        <v>2200</v>
      </c>
      <c r="L159" s="151"/>
      <c r="M159" s="102"/>
      <c r="N159" s="102"/>
      <c r="O159" s="150" t="s">
        <v>2201</v>
      </c>
      <c r="P159" s="152"/>
      <c r="Q159" s="150"/>
      <c r="R159" s="150"/>
      <c r="S159" s="102"/>
      <c r="T159" s="106"/>
      <c r="U159" s="106"/>
      <c r="V159" s="102"/>
      <c r="W159" s="153" t="s">
        <v>364</v>
      </c>
      <c r="X159" s="106"/>
      <c r="Y159" s="154" t="s">
        <v>365</v>
      </c>
      <c r="Z159" s="154"/>
      <c r="AA159" s="154"/>
      <c r="AB159" s="150" t="s">
        <v>2202</v>
      </c>
      <c r="AC159" s="150"/>
      <c r="AD159" s="150" t="s">
        <v>2203</v>
      </c>
      <c r="AE159" s="150" t="s">
        <v>366</v>
      </c>
      <c r="AF159" s="150" t="s">
        <v>2204</v>
      </c>
      <c r="AG159" s="109"/>
      <c r="AH159" s="155" t="s">
        <v>731</v>
      </c>
      <c r="AI159" s="156"/>
      <c r="AJ159" s="157"/>
      <c r="AK159" s="157"/>
      <c r="AL159" s="157" t="s">
        <v>2205</v>
      </c>
      <c r="AM159" s="158" t="s">
        <v>766</v>
      </c>
      <c r="AN159" s="158" t="s">
        <v>699</v>
      </c>
      <c r="AO159" s="158" t="s">
        <v>648</v>
      </c>
      <c r="AP159" s="157" t="s">
        <v>2206</v>
      </c>
      <c r="AQ159" s="156" t="s">
        <v>2207</v>
      </c>
      <c r="AR159" s="156" t="s">
        <v>2208</v>
      </c>
      <c r="AS159" s="158" t="s">
        <v>690</v>
      </c>
      <c r="AT159" s="158" t="s">
        <v>654</v>
      </c>
      <c r="AU159" s="158" t="s">
        <v>654</v>
      </c>
    </row>
    <row r="160" spans="1:47" ht="170.5" x14ac:dyDescent="0.3">
      <c r="A160" s="149" t="s">
        <v>2209</v>
      </c>
      <c r="B160" s="150" t="s">
        <v>363</v>
      </c>
      <c r="C160" s="150"/>
      <c r="D160" s="150"/>
      <c r="E160" s="150"/>
      <c r="F160" s="150" t="s">
        <v>2210</v>
      </c>
      <c r="G160" s="150"/>
      <c r="H160" s="150"/>
      <c r="I160" s="103"/>
      <c r="J160" s="150"/>
      <c r="K160" s="150" t="s">
        <v>2211</v>
      </c>
      <c r="L160" s="151"/>
      <c r="M160" s="102"/>
      <c r="N160" s="102"/>
      <c r="O160" s="150" t="s">
        <v>2212</v>
      </c>
      <c r="P160" s="152"/>
      <c r="Q160" s="150"/>
      <c r="R160" s="150"/>
      <c r="S160" s="102"/>
      <c r="T160" s="106"/>
      <c r="U160" s="106"/>
      <c r="V160" s="102"/>
      <c r="W160" s="153" t="s">
        <v>370</v>
      </c>
      <c r="X160" s="106"/>
      <c r="Y160" s="154" t="s">
        <v>370</v>
      </c>
      <c r="Z160" s="154"/>
      <c r="AA160" s="154"/>
      <c r="AB160" s="150" t="s">
        <v>370</v>
      </c>
      <c r="AC160" s="150"/>
      <c r="AD160" s="150" t="s">
        <v>368</v>
      </c>
      <c r="AE160" s="150" t="s">
        <v>369</v>
      </c>
      <c r="AF160" s="150" t="s">
        <v>2213</v>
      </c>
      <c r="AG160" s="109"/>
      <c r="AH160" s="155" t="s">
        <v>731</v>
      </c>
      <c r="AI160" s="156" t="s">
        <v>2214</v>
      </c>
      <c r="AJ160" s="157" t="s">
        <v>2215</v>
      </c>
      <c r="AK160" s="157"/>
      <c r="AL160" s="157" t="s">
        <v>2216</v>
      </c>
      <c r="AM160" s="158" t="s">
        <v>1336</v>
      </c>
      <c r="AN160" s="158" t="s">
        <v>654</v>
      </c>
      <c r="AO160" s="158" t="s">
        <v>654</v>
      </c>
      <c r="AP160" s="157" t="s">
        <v>2217</v>
      </c>
      <c r="AQ160" s="156" t="s">
        <v>2218</v>
      </c>
      <c r="AR160" s="156" t="s">
        <v>2219</v>
      </c>
      <c r="AS160" s="158" t="s">
        <v>2220</v>
      </c>
      <c r="AT160" s="158" t="s">
        <v>2221</v>
      </c>
      <c r="AU160" s="158" t="s">
        <v>653</v>
      </c>
    </row>
    <row r="161" spans="1:47" ht="217" x14ac:dyDescent="0.3">
      <c r="A161" s="102" t="s">
        <v>2222</v>
      </c>
      <c r="B161" s="150" t="s">
        <v>363</v>
      </c>
      <c r="C161" s="150"/>
      <c r="D161" s="150"/>
      <c r="E161" s="150"/>
      <c r="F161" s="150" t="s">
        <v>2223</v>
      </c>
      <c r="G161" s="150"/>
      <c r="H161" s="150"/>
      <c r="I161" s="103"/>
      <c r="J161" s="150"/>
      <c r="K161" s="150" t="s">
        <v>2224</v>
      </c>
      <c r="L161" s="151"/>
      <c r="M161" s="102"/>
      <c r="N161" s="102"/>
      <c r="O161" s="150" t="s">
        <v>2225</v>
      </c>
      <c r="P161" s="152"/>
      <c r="Q161" s="150"/>
      <c r="R161" s="150"/>
      <c r="S161" s="102"/>
      <c r="T161" s="106"/>
      <c r="U161" s="106"/>
      <c r="V161" s="102"/>
      <c r="W161" s="153" t="s">
        <v>372</v>
      </c>
      <c r="X161" s="106"/>
      <c r="Y161" s="154" t="s">
        <v>2226</v>
      </c>
      <c r="Z161" s="154"/>
      <c r="AA161" s="154"/>
      <c r="AB161" s="150" t="s">
        <v>2226</v>
      </c>
      <c r="AC161" s="150"/>
      <c r="AD161" s="150" t="s">
        <v>376</v>
      </c>
      <c r="AE161" s="150" t="s">
        <v>373</v>
      </c>
      <c r="AF161" s="150" t="s">
        <v>2227</v>
      </c>
      <c r="AG161" s="109"/>
      <c r="AH161" s="155" t="s">
        <v>731</v>
      </c>
      <c r="AI161" s="156" t="s">
        <v>2228</v>
      </c>
      <c r="AJ161" s="157" t="s">
        <v>2229</v>
      </c>
      <c r="AK161" s="157"/>
      <c r="AL161" s="157" t="s">
        <v>2230</v>
      </c>
      <c r="AM161" s="158" t="s">
        <v>1336</v>
      </c>
      <c r="AN161" s="158" t="s">
        <v>654</v>
      </c>
      <c r="AO161" s="158" t="s">
        <v>655</v>
      </c>
      <c r="AP161" s="157" t="s">
        <v>2231</v>
      </c>
      <c r="AQ161" s="156" t="s">
        <v>2232</v>
      </c>
      <c r="AR161" s="156" t="s">
        <v>2233</v>
      </c>
      <c r="AS161" s="158" t="s">
        <v>2234</v>
      </c>
      <c r="AT161" s="158" t="s">
        <v>2221</v>
      </c>
      <c r="AU161" s="158" t="s">
        <v>654</v>
      </c>
    </row>
    <row r="162" spans="1:47" ht="108.5" x14ac:dyDescent="0.3">
      <c r="A162" s="150" t="s">
        <v>2235</v>
      </c>
      <c r="B162" s="150" t="s">
        <v>363</v>
      </c>
      <c r="C162" s="150"/>
      <c r="D162" s="150"/>
      <c r="E162" s="150"/>
      <c r="F162" s="150" t="s">
        <v>2236</v>
      </c>
      <c r="G162" s="150"/>
      <c r="H162" s="150"/>
      <c r="I162" s="103"/>
      <c r="J162" s="150"/>
      <c r="K162" s="150" t="s">
        <v>2237</v>
      </c>
      <c r="L162" s="151"/>
      <c r="M162" s="102"/>
      <c r="N162" s="102"/>
      <c r="O162" s="150" t="s">
        <v>2238</v>
      </c>
      <c r="P162" s="152"/>
      <c r="Q162" s="150"/>
      <c r="R162" s="150"/>
      <c r="S162" s="102"/>
      <c r="T162" s="106"/>
      <c r="U162" s="106"/>
      <c r="V162" s="102"/>
      <c r="W162" s="153"/>
      <c r="X162" s="106"/>
      <c r="Y162" s="154" t="s">
        <v>2239</v>
      </c>
      <c r="Z162" s="154"/>
      <c r="AA162" s="154"/>
      <c r="AB162" s="150" t="s">
        <v>2239</v>
      </c>
      <c r="AC162" s="150"/>
      <c r="AD162" s="159" t="s">
        <v>2240</v>
      </c>
      <c r="AE162" s="150" t="s">
        <v>2241</v>
      </c>
      <c r="AF162" s="150" t="s">
        <v>2242</v>
      </c>
      <c r="AG162" s="109"/>
      <c r="AH162" s="155" t="s">
        <v>731</v>
      </c>
      <c r="AI162" s="156" t="s">
        <v>2228</v>
      </c>
      <c r="AJ162" s="157" t="s">
        <v>2243</v>
      </c>
      <c r="AK162" s="157"/>
      <c r="AL162" s="157" t="s">
        <v>2244</v>
      </c>
      <c r="AM162" s="158" t="s">
        <v>1336</v>
      </c>
      <c r="AN162" s="158" t="s">
        <v>654</v>
      </c>
      <c r="AO162" s="158" t="s">
        <v>655</v>
      </c>
      <c r="AP162" s="157"/>
      <c r="AQ162" s="156"/>
      <c r="AR162" s="156"/>
      <c r="AS162" s="158" t="s">
        <v>654</v>
      </c>
      <c r="AT162" s="158" t="s">
        <v>654</v>
      </c>
      <c r="AU162" s="158" t="s">
        <v>655</v>
      </c>
    </row>
    <row r="163" spans="1:47" ht="293.25" customHeight="1" x14ac:dyDescent="0.3">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1"/>
      <c r="AI163" s="160"/>
      <c r="AJ163" s="160"/>
      <c r="AK163" s="160"/>
      <c r="AL163" s="160"/>
      <c r="AM163" s="161"/>
      <c r="AN163" s="161"/>
      <c r="AO163" s="161"/>
      <c r="AP163" s="160"/>
      <c r="AQ163" s="160"/>
      <c r="AR163" s="160"/>
      <c r="AS163" s="161"/>
      <c r="AT163" s="161"/>
      <c r="AU163" s="161"/>
    </row>
    <row r="164" spans="1:47" ht="293.25" customHeight="1" x14ac:dyDescent="0.3"/>
    <row r="165" spans="1:47" ht="15.75" customHeight="1" x14ac:dyDescent="0.3"/>
    <row r="166" spans="1:47" ht="15.75" customHeight="1" x14ac:dyDescent="0.3"/>
    <row r="167" spans="1:47" ht="15.75" customHeight="1" x14ac:dyDescent="0.3"/>
    <row r="168" spans="1:47" ht="15.75" customHeight="1" x14ac:dyDescent="0.3"/>
    <row r="169" spans="1:47" ht="15.75" customHeight="1" x14ac:dyDescent="0.3"/>
    <row r="170" spans="1:47" ht="15.75" customHeight="1" x14ac:dyDescent="0.3"/>
    <row r="171" spans="1:47" ht="15.75" customHeight="1" x14ac:dyDescent="0.3"/>
    <row r="172" spans="1:47" ht="15.75" customHeight="1" x14ac:dyDescent="0.3"/>
    <row r="173" spans="1:47" ht="15.75" customHeight="1" x14ac:dyDescent="0.3"/>
    <row r="174" spans="1:47" ht="15.75" customHeight="1" x14ac:dyDescent="0.3"/>
    <row r="175" spans="1:47" ht="15.75" customHeight="1" x14ac:dyDescent="0.3"/>
    <row r="176" spans="1:47"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sheetData>
  <sheetProtection algorithmName="SHA-512" hashValue="lKG7igm2g//oJiKdGzpX+2iLFo02fVmuQpGNdtajRZOoc4uXH+TvrsHaIqGfLITH9IdrpZbaevTRscniN8tqDA==" saltValue="eQSFIS6crmaO+5zhBmqi6w==" spinCount="100000" sheet="1" objects="1" scenarios="1"/>
  <mergeCells count="3">
    <mergeCell ref="M1:N1"/>
    <mergeCell ref="O1:T1"/>
    <mergeCell ref="AG1:AO1"/>
  </mergeCells>
  <dataValidations count="2">
    <dataValidation type="list" allowBlank="1" showInputMessage="1" showErrorMessage="1" errorTitle="Erro de preenchimenot" error="Favor selecionar uma das opções da lista" sqref="U3 X3:X162 AG3:AG162 T4:U162" xr:uid="{00000000-0002-0000-0800-000000000000}">
      <formula1>"Sim,Não"</formula1>
      <formula2>0</formula2>
    </dataValidation>
    <dataValidation type="list" allowBlank="1" showInputMessage="1" showErrorMessage="1" sqref="I3:I162" xr:uid="{00000000-0002-0000-0800-000001000000}">
      <formula1>"Controlador,Operador"</formula1>
      <formula2>0</formula2>
    </dataValidation>
  </dataValidations>
  <hyperlinks>
    <hyperlink ref="Y33" r:id="rId1" xr:uid="{00000000-0004-0000-0800-000000000000}"/>
  </hyperlinks>
  <pageMargins left="0.51180555555555596" right="0.51180555555555596" top="0.78749999999999998" bottom="0.78749999999999998" header="0.511811023622047" footer="0.511811023622047"/>
  <pageSetup paperSize="9" orientation="portrait" horizontalDpi="300" verticalDpi="300"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2:H10"/>
  <sheetViews>
    <sheetView zoomScale="95" zoomScaleNormal="95" workbookViewId="0">
      <selection activeCell="H3" sqref="H3"/>
    </sheetView>
  </sheetViews>
  <sheetFormatPr defaultColWidth="8.5" defaultRowHeight="14" x14ac:dyDescent="0.3"/>
  <cols>
    <col min="1" max="1" width="2.58203125" customWidth="1"/>
    <col min="2" max="2" width="41.33203125" customWidth="1"/>
    <col min="3" max="3" width="11.08203125" customWidth="1"/>
    <col min="6" max="6" width="15.08203125" customWidth="1"/>
  </cols>
  <sheetData>
    <row r="2" spans="2:8" ht="14.5" x14ac:dyDescent="0.35">
      <c r="B2" s="162" t="s">
        <v>2245</v>
      </c>
      <c r="C2" s="163" t="s">
        <v>2246</v>
      </c>
      <c r="D2" s="163" t="s">
        <v>2247</v>
      </c>
      <c r="E2" s="163" t="s">
        <v>2248</v>
      </c>
      <c r="F2" s="163" t="s">
        <v>2249</v>
      </c>
    </row>
    <row r="3" spans="2:8" ht="14.5" x14ac:dyDescent="0.35">
      <c r="B3" s="164" t="s">
        <v>2250</v>
      </c>
      <c r="C3" s="7">
        <f>COUNTA('ROPA FCAV'!E4:AQ6)-COUNTIF('ROPA FCAV'!E4:AQ6,"SELECIONE")</f>
        <v>0</v>
      </c>
      <c r="D3" s="165">
        <f>E3-C3</f>
        <v>117</v>
      </c>
      <c r="E3" s="166">
        <f>ROWS('ROPA FCAV'!E4:AQ6)*COLUMNS('ROPA FCAV'!E4:AQ6)</f>
        <v>117</v>
      </c>
      <c r="F3" s="266">
        <f>C3/E3</f>
        <v>0</v>
      </c>
      <c r="H3" s="265"/>
    </row>
    <row r="4" spans="2:8" ht="14.5" x14ac:dyDescent="0.35">
      <c r="B4" s="167" t="s">
        <v>2251</v>
      </c>
      <c r="C4" s="168">
        <f>COUNTA('ROPA FCAV'!AR4:AR6)-COUNTIF('ROPA FCAV'!AR4:AR6,"SELECIONE")</f>
        <v>0</v>
      </c>
      <c r="D4" s="169">
        <f>E4-C4</f>
        <v>3</v>
      </c>
      <c r="E4" s="170">
        <f>ROWS('ROPA FCAV'!AR4:AR6)*COLUMNS('ROPA FCAV'!AR4:AR6)</f>
        <v>3</v>
      </c>
      <c r="F4" s="267">
        <f>C4/E4</f>
        <v>0</v>
      </c>
    </row>
    <row r="5" spans="2:8" ht="14.5" x14ac:dyDescent="0.35">
      <c r="B5" s="164" t="s">
        <v>2252</v>
      </c>
      <c r="C5" s="7">
        <f>COUNTA('ROPA FCAV'!AT4:BB6)-COUNTIF('ROPA FCAV'!AT4:BB6,"SELECIONE")</f>
        <v>0</v>
      </c>
      <c r="D5" s="165">
        <f>E5-C5</f>
        <v>27</v>
      </c>
      <c r="E5" s="166">
        <f>ROWS('ROPA FCAV'!AT4:BB6)*COLUMNS('ROPA FCAV'!AT4:BB6)</f>
        <v>27</v>
      </c>
      <c r="F5" s="268">
        <f>C5/E5</f>
        <v>0</v>
      </c>
    </row>
    <row r="6" spans="2:8" ht="14.5" x14ac:dyDescent="0.35">
      <c r="B6" s="167" t="s">
        <v>2253</v>
      </c>
      <c r="C6" s="168">
        <f>COUNTA('ROPA FCAV'!BC4:BQ6)-COUNTIF('ROPA FCAV'!BC4:BQ6,"SELECIONE")</f>
        <v>0</v>
      </c>
      <c r="D6" s="169">
        <f>E6-C6</f>
        <v>45</v>
      </c>
      <c r="E6" s="166">
        <f>ROWS('ROPA FCAV'!BC4:BQ6)*COLUMNS('ROPA FCAV'!BC4:BQ6)</f>
        <v>45</v>
      </c>
      <c r="F6" s="267">
        <f>C6/E6</f>
        <v>0</v>
      </c>
    </row>
    <row r="7" spans="2:8" ht="14.5" x14ac:dyDescent="0.35">
      <c r="B7" s="172" t="s">
        <v>2254</v>
      </c>
      <c r="C7" s="7">
        <f>COUNTA('ROPA FCAV'!BR4:BZ6)-COUNTIF('ROPA FCAV'!BR4:BZ6,"SELECIONE")</f>
        <v>0</v>
      </c>
      <c r="D7" s="165">
        <f>E7-C7</f>
        <v>27</v>
      </c>
      <c r="E7" s="166">
        <f>ROWS('ROPA FCAV'!BR4:BZ6)*COLUMNS('ROPA FCAV'!BR4:BZ6)</f>
        <v>27</v>
      </c>
      <c r="F7" s="268">
        <f>C7/E7</f>
        <v>0</v>
      </c>
    </row>
    <row r="8" spans="2:8" ht="14.5" x14ac:dyDescent="0.35">
      <c r="B8" s="167"/>
      <c r="C8" s="169"/>
      <c r="D8" s="169"/>
      <c r="E8" s="173"/>
      <c r="F8" s="171"/>
    </row>
    <row r="10" spans="2:8" ht="14.5" x14ac:dyDescent="0.35">
      <c r="C10" s="174">
        <f>SUM(C3:C8)</f>
        <v>0</v>
      </c>
      <c r="D10" s="174">
        <f>SUM(D3:D8)</f>
        <v>219</v>
      </c>
      <c r="E10" s="174">
        <f>SUM(E3:E8)</f>
        <v>219</v>
      </c>
      <c r="F10" s="175">
        <f>C10/E10</f>
        <v>0</v>
      </c>
    </row>
  </sheetData>
  <sheetProtection algorithmName="SHA-512" hashValue="Sk7Cokn/Z/sB58PB8Qy1+CmmZ+yvGyua3Tu75jcUzsA62FfNtKbyLfl8YghhqWGihoTS3nQBw5sVeQf6QXwhLA==" saltValue="1H3bctEJdUj9aYD7P8vsIQ==" spinCount="100000" sheet="1" objects="1" scenarios="1"/>
  <pageMargins left="0.51180555555555596" right="0.51180555555555596" top="0.78749999999999998" bottom="0.78749999999999998" header="0.511811023622047" footer="0.511811023622047"/>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AG25"/>
  <sheetViews>
    <sheetView showGridLines="0" topLeftCell="T1" zoomScale="95" zoomScaleNormal="95" workbookViewId="0">
      <selection activeCell="AA20" sqref="AA20"/>
    </sheetView>
  </sheetViews>
  <sheetFormatPr defaultColWidth="8.5" defaultRowHeight="14" x14ac:dyDescent="0.3"/>
  <cols>
    <col min="1" max="1" width="2.58203125" customWidth="1"/>
    <col min="2" max="2" width="73.58203125" customWidth="1"/>
    <col min="3" max="3" width="11.83203125" customWidth="1"/>
    <col min="5" max="5" width="87.33203125" customWidth="1"/>
    <col min="6" max="6" width="22.5" customWidth="1"/>
    <col min="25" max="25" width="27.58203125" customWidth="1"/>
    <col min="26" max="26" width="27" customWidth="1"/>
    <col min="27" max="29" width="23.58203125" customWidth="1"/>
    <col min="30" max="30" width="23.08203125" customWidth="1"/>
    <col min="31" max="31" width="27" customWidth="1"/>
    <col min="32" max="32" width="28.58203125" customWidth="1"/>
    <col min="33" max="33" width="19.58203125" customWidth="1"/>
  </cols>
  <sheetData>
    <row r="2" spans="2:33" ht="54" x14ac:dyDescent="0.35">
      <c r="B2" s="176" t="s">
        <v>2255</v>
      </c>
      <c r="C2" s="176"/>
      <c r="E2" s="177" t="s">
        <v>2255</v>
      </c>
      <c r="Y2" s="178" t="s">
        <v>2256</v>
      </c>
      <c r="Z2" s="178" t="s">
        <v>2257</v>
      </c>
      <c r="AA2" s="178" t="s">
        <v>2258</v>
      </c>
      <c r="AB2" s="178" t="s">
        <v>2259</v>
      </c>
      <c r="AC2" s="178" t="s">
        <v>2260</v>
      </c>
      <c r="AD2" s="178" t="s">
        <v>2261</v>
      </c>
      <c r="AE2" s="178" t="s">
        <v>2260</v>
      </c>
      <c r="AF2" s="178" t="s">
        <v>2262</v>
      </c>
    </row>
    <row r="3" spans="2:33" ht="15.5" x14ac:dyDescent="0.35">
      <c r="B3" s="179"/>
      <c r="C3" s="179"/>
      <c r="E3" s="179"/>
      <c r="Y3" s="180" t="s">
        <v>2263</v>
      </c>
      <c r="Z3" s="180" t="s">
        <v>2263</v>
      </c>
      <c r="AA3" s="180" t="s">
        <v>2263</v>
      </c>
      <c r="AB3" s="180" t="s">
        <v>96</v>
      </c>
      <c r="AC3" s="180">
        <v>2</v>
      </c>
      <c r="AD3" s="180" t="s">
        <v>2263</v>
      </c>
      <c r="AE3" s="180"/>
      <c r="AF3" s="180" t="s">
        <v>2263</v>
      </c>
      <c r="AG3" s="180" t="s">
        <v>2264</v>
      </c>
    </row>
    <row r="4" spans="2:33" ht="15.5" x14ac:dyDescent="0.35">
      <c r="B4" s="181" t="s">
        <v>2263</v>
      </c>
      <c r="C4" s="182" t="s">
        <v>2264</v>
      </c>
      <c r="E4" s="183" t="s">
        <v>2263</v>
      </c>
      <c r="F4" s="184" t="s">
        <v>2264</v>
      </c>
      <c r="Y4" s="180" t="s">
        <v>96</v>
      </c>
      <c r="Z4" s="180" t="s">
        <v>96</v>
      </c>
      <c r="AA4" s="180" t="s">
        <v>96</v>
      </c>
      <c r="AB4" s="180" t="s">
        <v>95</v>
      </c>
      <c r="AC4" s="180">
        <v>0</v>
      </c>
      <c r="AD4" s="180" t="s">
        <v>96</v>
      </c>
      <c r="AE4" s="180">
        <v>6</v>
      </c>
      <c r="AF4" s="180" t="s">
        <v>96</v>
      </c>
      <c r="AG4" s="38">
        <v>2</v>
      </c>
    </row>
    <row r="5" spans="2:33" ht="28" x14ac:dyDescent="0.3">
      <c r="B5" s="185" t="s">
        <v>333</v>
      </c>
      <c r="C5" s="186">
        <v>3</v>
      </c>
      <c r="E5" s="187" t="s">
        <v>299</v>
      </c>
      <c r="F5" s="188">
        <v>4</v>
      </c>
      <c r="Y5" s="180" t="s">
        <v>95</v>
      </c>
      <c r="Z5" s="180" t="s">
        <v>95</v>
      </c>
      <c r="AA5" s="180" t="s">
        <v>95</v>
      </c>
      <c r="AB5" s="180"/>
      <c r="AC5" s="180"/>
      <c r="AD5" s="180" t="s">
        <v>95</v>
      </c>
      <c r="AE5" s="180">
        <v>0</v>
      </c>
      <c r="AF5" s="180" t="s">
        <v>95</v>
      </c>
      <c r="AG5" s="38">
        <v>0</v>
      </c>
    </row>
    <row r="6" spans="2:33" ht="15.5" x14ac:dyDescent="0.3">
      <c r="B6" s="185" t="s">
        <v>113</v>
      </c>
      <c r="C6" s="186">
        <v>1</v>
      </c>
      <c r="E6" s="189" t="s">
        <v>311</v>
      </c>
      <c r="F6" s="188">
        <v>1</v>
      </c>
    </row>
    <row r="7" spans="2:33" ht="126" x14ac:dyDescent="0.3">
      <c r="B7" s="185" t="s">
        <v>93</v>
      </c>
      <c r="C7" s="186">
        <v>2</v>
      </c>
      <c r="E7" s="190" t="s">
        <v>345</v>
      </c>
      <c r="F7" s="188">
        <v>2</v>
      </c>
      <c r="Y7" s="191" t="s">
        <v>57</v>
      </c>
      <c r="Z7" s="191" t="s">
        <v>2260</v>
      </c>
      <c r="AA7" s="191" t="s">
        <v>2265</v>
      </c>
      <c r="AB7" s="191" t="s">
        <v>2260</v>
      </c>
      <c r="AC7" s="192" t="s">
        <v>66</v>
      </c>
      <c r="AD7" s="192" t="s">
        <v>2260</v>
      </c>
      <c r="AE7" s="193" t="s">
        <v>2266</v>
      </c>
      <c r="AF7" s="193" t="s">
        <v>2260</v>
      </c>
    </row>
    <row r="8" spans="2:33" ht="28" x14ac:dyDescent="0.3">
      <c r="B8" s="185" t="s">
        <v>2267</v>
      </c>
      <c r="C8" s="186">
        <v>1</v>
      </c>
      <c r="E8" s="190" t="s">
        <v>2268</v>
      </c>
      <c r="F8" s="188">
        <v>3</v>
      </c>
      <c r="Y8" s="194" t="s">
        <v>2263</v>
      </c>
      <c r="Z8" s="195" t="s">
        <v>2264</v>
      </c>
      <c r="AA8" s="194" t="s">
        <v>2263</v>
      </c>
      <c r="AB8" s="195" t="s">
        <v>2264</v>
      </c>
      <c r="AC8" s="194" t="s">
        <v>2263</v>
      </c>
      <c r="AD8" s="195" t="s">
        <v>2264</v>
      </c>
      <c r="AE8" s="194" t="s">
        <v>2263</v>
      </c>
      <c r="AF8" s="195" t="s">
        <v>2264</v>
      </c>
    </row>
    <row r="9" spans="2:33" ht="28" x14ac:dyDescent="0.3">
      <c r="B9" s="185" t="s">
        <v>2269</v>
      </c>
      <c r="C9" s="186">
        <v>1</v>
      </c>
      <c r="E9" s="189" t="s">
        <v>121</v>
      </c>
      <c r="F9" s="188">
        <v>1</v>
      </c>
      <c r="Y9" s="194" t="s">
        <v>96</v>
      </c>
      <c r="Z9" s="7">
        <v>2</v>
      </c>
      <c r="AA9" s="194" t="s">
        <v>96</v>
      </c>
      <c r="AB9" s="7">
        <v>4</v>
      </c>
      <c r="AC9" s="194" t="s">
        <v>118</v>
      </c>
      <c r="AD9" s="7">
        <v>0</v>
      </c>
      <c r="AE9" s="194" t="s">
        <v>96</v>
      </c>
      <c r="AF9" s="7">
        <v>0</v>
      </c>
    </row>
    <row r="10" spans="2:33" ht="15.5" x14ac:dyDescent="0.3">
      <c r="B10" s="185" t="s">
        <v>2270</v>
      </c>
      <c r="C10" s="186">
        <v>1</v>
      </c>
      <c r="E10" s="190" t="s">
        <v>2271</v>
      </c>
      <c r="F10" s="188">
        <v>1</v>
      </c>
      <c r="Y10" s="194" t="s">
        <v>95</v>
      </c>
      <c r="Z10" s="7">
        <v>0</v>
      </c>
      <c r="AA10" s="194" t="s">
        <v>95</v>
      </c>
      <c r="AB10" s="7">
        <v>0</v>
      </c>
      <c r="AC10" s="194" t="s">
        <v>98</v>
      </c>
      <c r="AD10" s="196">
        <v>2</v>
      </c>
      <c r="AE10" s="194" t="s">
        <v>95</v>
      </c>
      <c r="AF10" s="7">
        <v>2</v>
      </c>
    </row>
    <row r="11" spans="2:33" ht="28" x14ac:dyDescent="0.3">
      <c r="B11" s="197" t="s">
        <v>115</v>
      </c>
      <c r="C11" s="198">
        <v>4</v>
      </c>
      <c r="E11" s="190" t="s">
        <v>2272</v>
      </c>
      <c r="F11" s="188">
        <v>1</v>
      </c>
      <c r="AE11" s="194" t="s">
        <v>94</v>
      </c>
      <c r="AF11" s="7">
        <v>0</v>
      </c>
    </row>
    <row r="12" spans="2:33" ht="28" x14ac:dyDescent="0.35">
      <c r="C12" s="179"/>
      <c r="E12" s="190" t="s">
        <v>2273</v>
      </c>
      <c r="F12" s="188">
        <v>3</v>
      </c>
    </row>
    <row r="13" spans="2:33" ht="15.5" x14ac:dyDescent="0.35">
      <c r="C13" s="179"/>
      <c r="E13" s="199" t="s">
        <v>94</v>
      </c>
      <c r="F13" s="200">
        <v>0</v>
      </c>
    </row>
    <row r="15" spans="2:33" x14ac:dyDescent="0.3">
      <c r="B15" s="201" t="s">
        <v>2274</v>
      </c>
    </row>
    <row r="17" spans="2:3" x14ac:dyDescent="0.3">
      <c r="B17" s="180" t="s">
        <v>2263</v>
      </c>
      <c r="C17" s="180" t="s">
        <v>2264</v>
      </c>
    </row>
    <row r="18" spans="2:3" x14ac:dyDescent="0.3">
      <c r="B18" s="180" t="s">
        <v>104</v>
      </c>
      <c r="C18" s="38">
        <v>1</v>
      </c>
    </row>
    <row r="19" spans="2:3" x14ac:dyDescent="0.3">
      <c r="B19" s="180" t="s">
        <v>135</v>
      </c>
      <c r="C19" s="38">
        <v>1</v>
      </c>
    </row>
    <row r="20" spans="2:3" x14ac:dyDescent="0.3">
      <c r="B20" s="180" t="s">
        <v>97</v>
      </c>
      <c r="C20" s="38">
        <v>2</v>
      </c>
    </row>
    <row r="21" spans="2:3" x14ac:dyDescent="0.3">
      <c r="B21" s="180" t="s">
        <v>101</v>
      </c>
      <c r="C21" s="38">
        <v>3</v>
      </c>
    </row>
    <row r="22" spans="2:3" x14ac:dyDescent="0.3">
      <c r="B22" s="180" t="s">
        <v>208</v>
      </c>
      <c r="C22" s="38">
        <v>4</v>
      </c>
    </row>
    <row r="23" spans="2:3" x14ac:dyDescent="0.3">
      <c r="B23" s="180" t="s">
        <v>256</v>
      </c>
      <c r="C23" s="38">
        <v>5</v>
      </c>
    </row>
    <row r="24" spans="2:3" x14ac:dyDescent="0.3">
      <c r="B24" s="180" t="s">
        <v>117</v>
      </c>
      <c r="C24" s="38">
        <v>6</v>
      </c>
    </row>
    <row r="25" spans="2:3" x14ac:dyDescent="0.3">
      <c r="B25" s="180" t="s">
        <v>122</v>
      </c>
      <c r="C25" s="38">
        <v>7</v>
      </c>
    </row>
  </sheetData>
  <sheetProtection algorithmName="SHA-512" hashValue="l+mY6+WaEkIvZIB+VU6u9OKmMK0Sn0nG9m2jZGuSweqmJ/ZIH32/OtXBblqkJajeolty5fg4fbgmCxLD0kWnTg==" saltValue="1nGmsOtiZqa2fKc25wqlyg==" spinCount="100000" sheet="1" objects="1" scenarios="1"/>
  <pageMargins left="0.51180555555555596" right="0.51180555555555596" top="0.78749999999999998" bottom="0.78749999999999998" header="0.511811023622047" footer="0.511811023622047"/>
  <pageSetup paperSize="9" orientation="portrait" horizontalDpi="300" verticalDpi="300" r:id="rId1"/>
  <legacy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000"/>
  <sheetViews>
    <sheetView zoomScale="95" zoomScaleNormal="95" workbookViewId="0">
      <selection activeCell="E6" sqref="E6"/>
    </sheetView>
  </sheetViews>
  <sheetFormatPr defaultColWidth="12.58203125" defaultRowHeight="14" x14ac:dyDescent="0.3"/>
  <cols>
    <col min="1" max="1" width="7.58203125" customWidth="1"/>
    <col min="2" max="2" width="9.33203125" customWidth="1"/>
    <col min="3" max="26" width="7.58203125" customWidth="1"/>
  </cols>
  <sheetData>
    <row r="1" spans="1:2" ht="14.5" x14ac:dyDescent="0.35">
      <c r="B1" s="202"/>
    </row>
    <row r="2" spans="1:2" ht="14.5" x14ac:dyDescent="0.35">
      <c r="B2" s="202"/>
    </row>
    <row r="3" spans="1:2" ht="14.5" x14ac:dyDescent="0.35">
      <c r="A3" s="203" t="e">
        <f>#REF!*#REF!</f>
        <v>#REF!</v>
      </c>
      <c r="B3" s="204" t="str">
        <f>IFERROR(WORKDAY(#REF!,CÁLCULOS!A3-1),"-")</f>
        <v>-</v>
      </c>
    </row>
    <row r="4" spans="1:2" ht="14.5" x14ac:dyDescent="0.35">
      <c r="A4" s="203" t="e">
        <f>#REF!*#REF!</f>
        <v>#REF!</v>
      </c>
      <c r="B4" s="204" t="str">
        <f>IFERROR(WORKDAY(#REF!,CÁLCULOS!A4-1),"-")</f>
        <v>-</v>
      </c>
    </row>
    <row r="5" spans="1:2" ht="14.5" x14ac:dyDescent="0.35">
      <c r="A5" s="203" t="e">
        <f>#REF!*#REF!</f>
        <v>#REF!</v>
      </c>
      <c r="B5" s="204" t="str">
        <f>IFERROR(WORKDAY(#REF!,CÁLCULOS!A5-1),"-")</f>
        <v>-</v>
      </c>
    </row>
    <row r="6" spans="1:2" ht="14.5" x14ac:dyDescent="0.35">
      <c r="A6" s="203" t="e">
        <f>#REF!*#REF!</f>
        <v>#REF!</v>
      </c>
      <c r="B6" s="204" t="str">
        <f>IFERROR(WORKDAY(#REF!,CÁLCULOS!A6-1),"-")</f>
        <v>-</v>
      </c>
    </row>
    <row r="7" spans="1:2" ht="14.5" x14ac:dyDescent="0.35">
      <c r="A7" s="203" t="e">
        <f>#REF!*#REF!</f>
        <v>#REF!</v>
      </c>
      <c r="B7" s="204" t="str">
        <f>IFERROR(WORKDAY(#REF!,CÁLCULOS!A7-1),"-")</f>
        <v>-</v>
      </c>
    </row>
    <row r="8" spans="1:2" ht="14.5" x14ac:dyDescent="0.35">
      <c r="A8" s="203" t="e">
        <f>#REF!*#REF!</f>
        <v>#REF!</v>
      </c>
      <c r="B8" s="204" t="str">
        <f>IFERROR(WORKDAY(#REF!,CÁLCULOS!A8-1),"-")</f>
        <v>-</v>
      </c>
    </row>
    <row r="9" spans="1:2" ht="14.5" x14ac:dyDescent="0.35">
      <c r="A9" s="203" t="e">
        <f>#REF!*#REF!</f>
        <v>#REF!</v>
      </c>
      <c r="B9" s="204" t="str">
        <f>IFERROR(WORKDAY(#REF!,CÁLCULOS!A9-1),"-")</f>
        <v>-</v>
      </c>
    </row>
    <row r="10" spans="1:2" ht="14.5" x14ac:dyDescent="0.35">
      <c r="A10" s="203" t="e">
        <f>#REF!*#REF!</f>
        <v>#REF!</v>
      </c>
      <c r="B10" s="204" t="str">
        <f>IFERROR(WORKDAY(#REF!,CÁLCULOS!A10-1),"-")</f>
        <v>-</v>
      </c>
    </row>
    <row r="11" spans="1:2" ht="14.5" x14ac:dyDescent="0.35">
      <c r="A11" s="203" t="e">
        <f>#REF!*#REF!</f>
        <v>#REF!</v>
      </c>
      <c r="B11" s="204" t="str">
        <f>IFERROR(WORKDAY(#REF!,CÁLCULOS!A11-1),"-")</f>
        <v>-</v>
      </c>
    </row>
    <row r="12" spans="1:2" ht="14.5" x14ac:dyDescent="0.35">
      <c r="A12" s="203" t="e">
        <f>#REF!*#REF!</f>
        <v>#REF!</v>
      </c>
      <c r="B12" s="204" t="str">
        <f>IFERROR(WORKDAY(#REF!,CÁLCULOS!A12-1),"-")</f>
        <v>-</v>
      </c>
    </row>
    <row r="13" spans="1:2" ht="14.5" x14ac:dyDescent="0.35">
      <c r="A13" s="203" t="e">
        <f>#REF!*#REF!</f>
        <v>#REF!</v>
      </c>
      <c r="B13" s="204" t="str">
        <f>IFERROR(WORKDAY(#REF!,CÁLCULOS!A13-1),"-")</f>
        <v>-</v>
      </c>
    </row>
    <row r="14" spans="1:2" ht="14.5" x14ac:dyDescent="0.35">
      <c r="A14" s="203" t="e">
        <f>#REF!*#REF!</f>
        <v>#REF!</v>
      </c>
      <c r="B14" s="204" t="str">
        <f>IFERROR(WORKDAY(#REF!,CÁLCULOS!A14-1),"-")</f>
        <v>-</v>
      </c>
    </row>
    <row r="15" spans="1:2" ht="14.5" x14ac:dyDescent="0.35">
      <c r="A15" s="203" t="e">
        <f>#REF!*#REF!</f>
        <v>#REF!</v>
      </c>
      <c r="B15" s="204" t="str">
        <f>IFERROR(WORKDAY(#REF!,CÁLCULOS!A15-1),"-")</f>
        <v>-</v>
      </c>
    </row>
    <row r="16" spans="1:2" ht="14.5" x14ac:dyDescent="0.35">
      <c r="A16" s="203" t="e">
        <f>#REF!*#REF!</f>
        <v>#REF!</v>
      </c>
      <c r="B16" s="204" t="str">
        <f>IFERROR(WORKDAY(#REF!,CÁLCULOS!A16-1),"-")</f>
        <v>-</v>
      </c>
    </row>
    <row r="17" spans="1:2" ht="14.5" x14ac:dyDescent="0.35">
      <c r="A17" s="203" t="e">
        <f>#REF!*#REF!</f>
        <v>#REF!</v>
      </c>
      <c r="B17" s="204" t="str">
        <f>IFERROR(WORKDAY(#REF!,CÁLCULOS!A17-1),"-")</f>
        <v>-</v>
      </c>
    </row>
    <row r="18" spans="1:2" ht="14.5" x14ac:dyDescent="0.35">
      <c r="A18" s="203" t="e">
        <f>#REF!*#REF!</f>
        <v>#REF!</v>
      </c>
      <c r="B18" s="204" t="str">
        <f>IFERROR(WORKDAY(#REF!,CÁLCULOS!A18-1),"-")</f>
        <v>-</v>
      </c>
    </row>
    <row r="19" spans="1:2" ht="14.5" x14ac:dyDescent="0.35">
      <c r="A19" s="203" t="e">
        <f>#REF!*#REF!</f>
        <v>#REF!</v>
      </c>
      <c r="B19" s="204" t="str">
        <f>IFERROR(WORKDAY(#REF!,CÁLCULOS!A19-1),"-")</f>
        <v>-</v>
      </c>
    </row>
    <row r="20" spans="1:2" ht="14.5" x14ac:dyDescent="0.35">
      <c r="A20" s="203" t="e">
        <f>#REF!*#REF!</f>
        <v>#REF!</v>
      </c>
      <c r="B20" s="204" t="str">
        <f>IFERROR(WORKDAY(#REF!,CÁLCULOS!A20-1),"-")</f>
        <v>-</v>
      </c>
    </row>
    <row r="21" spans="1:2" ht="15.75" customHeight="1" x14ac:dyDescent="0.35">
      <c r="A21" s="203" t="e">
        <f>#REF!*#REF!</f>
        <v>#REF!</v>
      </c>
      <c r="B21" s="204" t="str">
        <f>IFERROR(WORKDAY(#REF!,CÁLCULOS!A21-1),"-")</f>
        <v>-</v>
      </c>
    </row>
    <row r="22" spans="1:2" ht="15.75" customHeight="1" x14ac:dyDescent="0.35">
      <c r="A22" s="203" t="e">
        <f>#REF!*#REF!</f>
        <v>#REF!</v>
      </c>
      <c r="B22" s="204" t="str">
        <f>IFERROR(WORKDAY(#REF!,CÁLCULOS!A22-1),"-")</f>
        <v>-</v>
      </c>
    </row>
    <row r="23" spans="1:2" ht="15.75" customHeight="1" x14ac:dyDescent="0.35">
      <c r="B23" s="202"/>
    </row>
    <row r="24" spans="1:2" ht="15.75" customHeight="1" x14ac:dyDescent="0.35">
      <c r="B24" s="202"/>
    </row>
    <row r="25" spans="1:2" ht="15.75" customHeight="1" x14ac:dyDescent="0.35">
      <c r="B25" s="202"/>
    </row>
    <row r="26" spans="1:2" ht="15.75" customHeight="1" x14ac:dyDescent="0.35">
      <c r="B26" s="202"/>
    </row>
    <row r="27" spans="1:2" ht="15.75" customHeight="1" x14ac:dyDescent="0.35">
      <c r="B27" s="202"/>
    </row>
    <row r="28" spans="1:2" ht="15.75" customHeight="1" x14ac:dyDescent="0.35">
      <c r="B28" s="202"/>
    </row>
    <row r="29" spans="1:2" ht="15.75" customHeight="1" x14ac:dyDescent="0.35">
      <c r="B29" s="202"/>
    </row>
    <row r="30" spans="1:2" ht="15.75" customHeight="1" x14ac:dyDescent="0.35">
      <c r="B30" s="202"/>
    </row>
    <row r="31" spans="1:2" ht="15.75" customHeight="1" x14ac:dyDescent="0.35">
      <c r="B31" s="202"/>
    </row>
    <row r="32" spans="1:2" ht="15.75" customHeight="1" x14ac:dyDescent="0.35">
      <c r="B32" s="202"/>
    </row>
    <row r="33" spans="2:2" ht="15.75" customHeight="1" x14ac:dyDescent="0.35">
      <c r="B33" s="202"/>
    </row>
    <row r="34" spans="2:2" ht="15.75" customHeight="1" x14ac:dyDescent="0.35">
      <c r="B34" s="202"/>
    </row>
    <row r="35" spans="2:2" ht="15.75" customHeight="1" x14ac:dyDescent="0.35">
      <c r="B35" s="202"/>
    </row>
    <row r="36" spans="2:2" ht="15.75" customHeight="1" x14ac:dyDescent="0.35">
      <c r="B36" s="202"/>
    </row>
    <row r="37" spans="2:2" ht="15.75" customHeight="1" x14ac:dyDescent="0.35">
      <c r="B37" s="202"/>
    </row>
    <row r="38" spans="2:2" ht="15.75" customHeight="1" x14ac:dyDescent="0.35">
      <c r="B38" s="202"/>
    </row>
    <row r="39" spans="2:2" ht="15.75" customHeight="1" x14ac:dyDescent="0.35">
      <c r="B39" s="202"/>
    </row>
    <row r="40" spans="2:2" ht="15.75" customHeight="1" x14ac:dyDescent="0.35">
      <c r="B40" s="202"/>
    </row>
    <row r="41" spans="2:2" ht="15.75" customHeight="1" x14ac:dyDescent="0.35">
      <c r="B41" s="202"/>
    </row>
    <row r="42" spans="2:2" ht="15.75" customHeight="1" x14ac:dyDescent="0.35">
      <c r="B42" s="202"/>
    </row>
    <row r="43" spans="2:2" ht="15.75" customHeight="1" x14ac:dyDescent="0.35">
      <c r="B43" s="202"/>
    </row>
    <row r="44" spans="2:2" ht="15.75" customHeight="1" x14ac:dyDescent="0.35">
      <c r="B44" s="202"/>
    </row>
    <row r="45" spans="2:2" ht="15.75" customHeight="1" x14ac:dyDescent="0.35">
      <c r="B45" s="202"/>
    </row>
    <row r="46" spans="2:2" ht="15.75" customHeight="1" x14ac:dyDescent="0.35">
      <c r="B46" s="202"/>
    </row>
    <row r="47" spans="2:2" ht="15.75" customHeight="1" x14ac:dyDescent="0.35">
      <c r="B47" s="202"/>
    </row>
    <row r="48" spans="2:2" ht="15.75" customHeight="1" x14ac:dyDescent="0.35">
      <c r="B48" s="202"/>
    </row>
    <row r="49" spans="2:2" ht="15.75" customHeight="1" x14ac:dyDescent="0.35">
      <c r="B49" s="202"/>
    </row>
    <row r="50" spans="2:2" ht="15.75" customHeight="1" x14ac:dyDescent="0.35">
      <c r="B50" s="202"/>
    </row>
    <row r="51" spans="2:2" ht="15.75" customHeight="1" x14ac:dyDescent="0.35">
      <c r="B51" s="202"/>
    </row>
    <row r="52" spans="2:2" ht="15.75" customHeight="1" x14ac:dyDescent="0.35">
      <c r="B52" s="202"/>
    </row>
    <row r="53" spans="2:2" ht="15.75" customHeight="1" x14ac:dyDescent="0.35">
      <c r="B53" s="202"/>
    </row>
    <row r="54" spans="2:2" ht="15.75" customHeight="1" x14ac:dyDescent="0.35">
      <c r="B54" s="202"/>
    </row>
    <row r="55" spans="2:2" ht="15.75" customHeight="1" x14ac:dyDescent="0.35">
      <c r="B55" s="202"/>
    </row>
    <row r="56" spans="2:2" ht="15.75" customHeight="1" x14ac:dyDescent="0.35">
      <c r="B56" s="202"/>
    </row>
    <row r="57" spans="2:2" ht="15.75" customHeight="1" x14ac:dyDescent="0.35">
      <c r="B57" s="202"/>
    </row>
    <row r="58" spans="2:2" ht="15.75" customHeight="1" x14ac:dyDescent="0.35">
      <c r="B58" s="202"/>
    </row>
    <row r="59" spans="2:2" ht="15.75" customHeight="1" x14ac:dyDescent="0.35">
      <c r="B59" s="202"/>
    </row>
    <row r="60" spans="2:2" ht="15.75" customHeight="1" x14ac:dyDescent="0.35">
      <c r="B60" s="202"/>
    </row>
    <row r="61" spans="2:2" ht="15.75" customHeight="1" x14ac:dyDescent="0.35">
      <c r="B61" s="202"/>
    </row>
    <row r="62" spans="2:2" ht="15.75" customHeight="1" x14ac:dyDescent="0.35">
      <c r="B62" s="202"/>
    </row>
    <row r="63" spans="2:2" ht="15.75" customHeight="1" x14ac:dyDescent="0.35">
      <c r="B63" s="202"/>
    </row>
    <row r="64" spans="2:2" ht="15.75" customHeight="1" x14ac:dyDescent="0.35">
      <c r="B64" s="202"/>
    </row>
    <row r="65" spans="2:2" ht="15.75" customHeight="1" x14ac:dyDescent="0.35">
      <c r="B65" s="202"/>
    </row>
    <row r="66" spans="2:2" ht="15.75" customHeight="1" x14ac:dyDescent="0.35">
      <c r="B66" s="202"/>
    </row>
    <row r="67" spans="2:2" ht="15.75" customHeight="1" x14ac:dyDescent="0.35">
      <c r="B67" s="202"/>
    </row>
    <row r="68" spans="2:2" ht="15.75" customHeight="1" x14ac:dyDescent="0.35">
      <c r="B68" s="202"/>
    </row>
    <row r="69" spans="2:2" ht="15.75" customHeight="1" x14ac:dyDescent="0.35">
      <c r="B69" s="202"/>
    </row>
    <row r="70" spans="2:2" ht="15.75" customHeight="1" x14ac:dyDescent="0.35">
      <c r="B70" s="202"/>
    </row>
    <row r="71" spans="2:2" ht="15.75" customHeight="1" x14ac:dyDescent="0.35">
      <c r="B71" s="202"/>
    </row>
    <row r="72" spans="2:2" ht="15.75" customHeight="1" x14ac:dyDescent="0.35">
      <c r="B72" s="202"/>
    </row>
    <row r="73" spans="2:2" ht="15.75" customHeight="1" x14ac:dyDescent="0.35">
      <c r="B73" s="202"/>
    </row>
    <row r="74" spans="2:2" ht="15.75" customHeight="1" x14ac:dyDescent="0.35">
      <c r="B74" s="202"/>
    </row>
    <row r="75" spans="2:2" ht="15.75" customHeight="1" x14ac:dyDescent="0.35">
      <c r="B75" s="202"/>
    </row>
    <row r="76" spans="2:2" ht="15.75" customHeight="1" x14ac:dyDescent="0.35">
      <c r="B76" s="202"/>
    </row>
    <row r="77" spans="2:2" ht="15.75" customHeight="1" x14ac:dyDescent="0.35">
      <c r="B77" s="202"/>
    </row>
    <row r="78" spans="2:2" ht="15.75" customHeight="1" x14ac:dyDescent="0.35">
      <c r="B78" s="202"/>
    </row>
    <row r="79" spans="2:2" ht="15.75" customHeight="1" x14ac:dyDescent="0.35">
      <c r="B79" s="202"/>
    </row>
    <row r="80" spans="2:2" ht="15.75" customHeight="1" x14ac:dyDescent="0.35">
      <c r="B80" s="202"/>
    </row>
    <row r="81" spans="2:2" ht="15.75" customHeight="1" x14ac:dyDescent="0.35">
      <c r="B81" s="202"/>
    </row>
    <row r="82" spans="2:2" ht="15.75" customHeight="1" x14ac:dyDescent="0.35">
      <c r="B82" s="202"/>
    </row>
    <row r="83" spans="2:2" ht="15.75" customHeight="1" x14ac:dyDescent="0.35">
      <c r="B83" s="202"/>
    </row>
    <row r="84" spans="2:2" ht="15.75" customHeight="1" x14ac:dyDescent="0.35">
      <c r="B84" s="202"/>
    </row>
    <row r="85" spans="2:2" ht="15.75" customHeight="1" x14ac:dyDescent="0.35">
      <c r="B85" s="202"/>
    </row>
    <row r="86" spans="2:2" ht="15.75" customHeight="1" x14ac:dyDescent="0.35">
      <c r="B86" s="202"/>
    </row>
    <row r="87" spans="2:2" ht="15.75" customHeight="1" x14ac:dyDescent="0.35">
      <c r="B87" s="202"/>
    </row>
    <row r="88" spans="2:2" ht="15.75" customHeight="1" x14ac:dyDescent="0.35">
      <c r="B88" s="202"/>
    </row>
    <row r="89" spans="2:2" ht="15.75" customHeight="1" x14ac:dyDescent="0.35">
      <c r="B89" s="202"/>
    </row>
    <row r="90" spans="2:2" ht="15.75" customHeight="1" x14ac:dyDescent="0.35">
      <c r="B90" s="202"/>
    </row>
    <row r="91" spans="2:2" ht="15.75" customHeight="1" x14ac:dyDescent="0.35">
      <c r="B91" s="202"/>
    </row>
    <row r="92" spans="2:2" ht="15.75" customHeight="1" x14ac:dyDescent="0.35">
      <c r="B92" s="202"/>
    </row>
    <row r="93" spans="2:2" ht="15.75" customHeight="1" x14ac:dyDescent="0.35">
      <c r="B93" s="202"/>
    </row>
    <row r="94" spans="2:2" ht="15.75" customHeight="1" x14ac:dyDescent="0.35">
      <c r="B94" s="202"/>
    </row>
    <row r="95" spans="2:2" ht="15.75" customHeight="1" x14ac:dyDescent="0.35">
      <c r="B95" s="202"/>
    </row>
    <row r="96" spans="2:2" ht="15.75" customHeight="1" x14ac:dyDescent="0.35">
      <c r="B96" s="202"/>
    </row>
    <row r="97" spans="2:2" ht="15.75" customHeight="1" x14ac:dyDescent="0.35">
      <c r="B97" s="202"/>
    </row>
    <row r="98" spans="2:2" ht="15.75" customHeight="1" x14ac:dyDescent="0.35">
      <c r="B98" s="202"/>
    </row>
    <row r="99" spans="2:2" ht="15.75" customHeight="1" x14ac:dyDescent="0.35">
      <c r="B99" s="202"/>
    </row>
    <row r="100" spans="2:2" ht="15.75" customHeight="1" x14ac:dyDescent="0.35">
      <c r="B100" s="202"/>
    </row>
    <row r="101" spans="2:2" ht="15.75" customHeight="1" x14ac:dyDescent="0.35">
      <c r="B101" s="202"/>
    </row>
    <row r="102" spans="2:2" ht="15.75" customHeight="1" x14ac:dyDescent="0.35">
      <c r="B102" s="202"/>
    </row>
    <row r="103" spans="2:2" ht="15.75" customHeight="1" x14ac:dyDescent="0.35">
      <c r="B103" s="202"/>
    </row>
    <row r="104" spans="2:2" ht="15.75" customHeight="1" x14ac:dyDescent="0.35">
      <c r="B104" s="202"/>
    </row>
    <row r="105" spans="2:2" ht="15.75" customHeight="1" x14ac:dyDescent="0.35">
      <c r="B105" s="202"/>
    </row>
    <row r="106" spans="2:2" ht="15.75" customHeight="1" x14ac:dyDescent="0.35">
      <c r="B106" s="202"/>
    </row>
    <row r="107" spans="2:2" ht="15.75" customHeight="1" x14ac:dyDescent="0.35">
      <c r="B107" s="202"/>
    </row>
    <row r="108" spans="2:2" ht="15.75" customHeight="1" x14ac:dyDescent="0.35">
      <c r="B108" s="202"/>
    </row>
    <row r="109" spans="2:2" ht="15.75" customHeight="1" x14ac:dyDescent="0.35">
      <c r="B109" s="202"/>
    </row>
    <row r="110" spans="2:2" ht="15.75" customHeight="1" x14ac:dyDescent="0.35">
      <c r="B110" s="202"/>
    </row>
    <row r="111" spans="2:2" ht="15.75" customHeight="1" x14ac:dyDescent="0.35">
      <c r="B111" s="202"/>
    </row>
    <row r="112" spans="2:2" ht="15.75" customHeight="1" x14ac:dyDescent="0.35">
      <c r="B112" s="202"/>
    </row>
    <row r="113" spans="2:2" ht="15.75" customHeight="1" x14ac:dyDescent="0.35">
      <c r="B113" s="202"/>
    </row>
    <row r="114" spans="2:2" ht="15.75" customHeight="1" x14ac:dyDescent="0.35">
      <c r="B114" s="202"/>
    </row>
    <row r="115" spans="2:2" ht="15.75" customHeight="1" x14ac:dyDescent="0.35">
      <c r="B115" s="202"/>
    </row>
    <row r="116" spans="2:2" ht="15.75" customHeight="1" x14ac:dyDescent="0.35">
      <c r="B116" s="202"/>
    </row>
    <row r="117" spans="2:2" ht="15.75" customHeight="1" x14ac:dyDescent="0.35">
      <c r="B117" s="202"/>
    </row>
    <row r="118" spans="2:2" ht="15.75" customHeight="1" x14ac:dyDescent="0.35">
      <c r="B118" s="202"/>
    </row>
    <row r="119" spans="2:2" ht="15.75" customHeight="1" x14ac:dyDescent="0.35">
      <c r="B119" s="202"/>
    </row>
    <row r="120" spans="2:2" ht="15.75" customHeight="1" x14ac:dyDescent="0.35">
      <c r="B120" s="202"/>
    </row>
    <row r="121" spans="2:2" ht="15.75" customHeight="1" x14ac:dyDescent="0.35">
      <c r="B121" s="202"/>
    </row>
    <row r="122" spans="2:2" ht="15.75" customHeight="1" x14ac:dyDescent="0.35">
      <c r="B122" s="202"/>
    </row>
    <row r="123" spans="2:2" ht="15.75" customHeight="1" x14ac:dyDescent="0.35">
      <c r="B123" s="202"/>
    </row>
    <row r="124" spans="2:2" ht="15.75" customHeight="1" x14ac:dyDescent="0.35">
      <c r="B124" s="202"/>
    </row>
    <row r="125" spans="2:2" ht="15.75" customHeight="1" x14ac:dyDescent="0.35">
      <c r="B125" s="202"/>
    </row>
    <row r="126" spans="2:2" ht="15.75" customHeight="1" x14ac:dyDescent="0.35">
      <c r="B126" s="202"/>
    </row>
    <row r="127" spans="2:2" ht="15.75" customHeight="1" x14ac:dyDescent="0.35">
      <c r="B127" s="202"/>
    </row>
    <row r="128" spans="2:2" ht="15.75" customHeight="1" x14ac:dyDescent="0.35">
      <c r="B128" s="202"/>
    </row>
    <row r="129" spans="2:2" ht="15.75" customHeight="1" x14ac:dyDescent="0.35">
      <c r="B129" s="202"/>
    </row>
    <row r="130" spans="2:2" ht="15.75" customHeight="1" x14ac:dyDescent="0.35">
      <c r="B130" s="202"/>
    </row>
    <row r="131" spans="2:2" ht="15.75" customHeight="1" x14ac:dyDescent="0.35">
      <c r="B131" s="202"/>
    </row>
    <row r="132" spans="2:2" ht="15.75" customHeight="1" x14ac:dyDescent="0.35">
      <c r="B132" s="202"/>
    </row>
    <row r="133" spans="2:2" ht="15.75" customHeight="1" x14ac:dyDescent="0.35">
      <c r="B133" s="202"/>
    </row>
    <row r="134" spans="2:2" ht="15.75" customHeight="1" x14ac:dyDescent="0.35">
      <c r="B134" s="202"/>
    </row>
    <row r="135" spans="2:2" ht="15.75" customHeight="1" x14ac:dyDescent="0.35">
      <c r="B135" s="202"/>
    </row>
    <row r="136" spans="2:2" ht="15.75" customHeight="1" x14ac:dyDescent="0.35">
      <c r="B136" s="202"/>
    </row>
    <row r="137" spans="2:2" ht="15.75" customHeight="1" x14ac:dyDescent="0.35">
      <c r="B137" s="202"/>
    </row>
    <row r="138" spans="2:2" ht="15.75" customHeight="1" x14ac:dyDescent="0.35">
      <c r="B138" s="202"/>
    </row>
    <row r="139" spans="2:2" ht="15.75" customHeight="1" x14ac:dyDescent="0.35">
      <c r="B139" s="202"/>
    </row>
    <row r="140" spans="2:2" ht="15.75" customHeight="1" x14ac:dyDescent="0.35">
      <c r="B140" s="202"/>
    </row>
    <row r="141" spans="2:2" ht="15.75" customHeight="1" x14ac:dyDescent="0.35">
      <c r="B141" s="202"/>
    </row>
    <row r="142" spans="2:2" ht="15.75" customHeight="1" x14ac:dyDescent="0.35">
      <c r="B142" s="202"/>
    </row>
    <row r="143" spans="2:2" ht="15.75" customHeight="1" x14ac:dyDescent="0.35">
      <c r="B143" s="202"/>
    </row>
    <row r="144" spans="2:2" ht="15.75" customHeight="1" x14ac:dyDescent="0.35">
      <c r="B144" s="202"/>
    </row>
    <row r="145" spans="2:2" ht="15.75" customHeight="1" x14ac:dyDescent="0.35">
      <c r="B145" s="202"/>
    </row>
    <row r="146" spans="2:2" ht="15.75" customHeight="1" x14ac:dyDescent="0.35">
      <c r="B146" s="202"/>
    </row>
    <row r="147" spans="2:2" ht="15.75" customHeight="1" x14ac:dyDescent="0.35">
      <c r="B147" s="202"/>
    </row>
    <row r="148" spans="2:2" ht="15.75" customHeight="1" x14ac:dyDescent="0.35">
      <c r="B148" s="202"/>
    </row>
    <row r="149" spans="2:2" ht="15.75" customHeight="1" x14ac:dyDescent="0.35">
      <c r="B149" s="202"/>
    </row>
    <row r="150" spans="2:2" ht="15.75" customHeight="1" x14ac:dyDescent="0.35">
      <c r="B150" s="202"/>
    </row>
    <row r="151" spans="2:2" ht="15.75" customHeight="1" x14ac:dyDescent="0.35">
      <c r="B151" s="202"/>
    </row>
    <row r="152" spans="2:2" ht="15.75" customHeight="1" x14ac:dyDescent="0.35">
      <c r="B152" s="202"/>
    </row>
    <row r="153" spans="2:2" ht="15.75" customHeight="1" x14ac:dyDescent="0.35">
      <c r="B153" s="202"/>
    </row>
    <row r="154" spans="2:2" ht="15.75" customHeight="1" x14ac:dyDescent="0.35">
      <c r="B154" s="202"/>
    </row>
    <row r="155" spans="2:2" ht="15.75" customHeight="1" x14ac:dyDescent="0.35">
      <c r="B155" s="202"/>
    </row>
    <row r="156" spans="2:2" ht="15.75" customHeight="1" x14ac:dyDescent="0.35">
      <c r="B156" s="202"/>
    </row>
    <row r="157" spans="2:2" ht="15.75" customHeight="1" x14ac:dyDescent="0.35">
      <c r="B157" s="202"/>
    </row>
    <row r="158" spans="2:2" ht="15.75" customHeight="1" x14ac:dyDescent="0.35">
      <c r="B158" s="202"/>
    </row>
    <row r="159" spans="2:2" ht="15.75" customHeight="1" x14ac:dyDescent="0.35">
      <c r="B159" s="202"/>
    </row>
    <row r="160" spans="2:2" ht="15.75" customHeight="1" x14ac:dyDescent="0.35">
      <c r="B160" s="202"/>
    </row>
    <row r="161" spans="2:2" ht="15.75" customHeight="1" x14ac:dyDescent="0.35">
      <c r="B161" s="202"/>
    </row>
    <row r="162" spans="2:2" ht="15.75" customHeight="1" x14ac:dyDescent="0.35">
      <c r="B162" s="202"/>
    </row>
    <row r="163" spans="2:2" ht="15.75" customHeight="1" x14ac:dyDescent="0.35">
      <c r="B163" s="202"/>
    </row>
    <row r="164" spans="2:2" ht="15.75" customHeight="1" x14ac:dyDescent="0.35">
      <c r="B164" s="202"/>
    </row>
    <row r="165" spans="2:2" ht="15.75" customHeight="1" x14ac:dyDescent="0.35">
      <c r="B165" s="202"/>
    </row>
    <row r="166" spans="2:2" ht="15.75" customHeight="1" x14ac:dyDescent="0.35">
      <c r="B166" s="202"/>
    </row>
    <row r="167" spans="2:2" ht="15.75" customHeight="1" x14ac:dyDescent="0.35">
      <c r="B167" s="202"/>
    </row>
    <row r="168" spans="2:2" ht="15.75" customHeight="1" x14ac:dyDescent="0.35">
      <c r="B168" s="202"/>
    </row>
    <row r="169" spans="2:2" ht="15.75" customHeight="1" x14ac:dyDescent="0.35">
      <c r="B169" s="202"/>
    </row>
    <row r="170" spans="2:2" ht="15.75" customHeight="1" x14ac:dyDescent="0.35">
      <c r="B170" s="202"/>
    </row>
    <row r="171" spans="2:2" ht="15.75" customHeight="1" x14ac:dyDescent="0.35">
      <c r="B171" s="202"/>
    </row>
    <row r="172" spans="2:2" ht="15.75" customHeight="1" x14ac:dyDescent="0.35">
      <c r="B172" s="202"/>
    </row>
    <row r="173" spans="2:2" ht="15.75" customHeight="1" x14ac:dyDescent="0.35">
      <c r="B173" s="202"/>
    </row>
    <row r="174" spans="2:2" ht="15.75" customHeight="1" x14ac:dyDescent="0.35">
      <c r="B174" s="202"/>
    </row>
    <row r="175" spans="2:2" ht="15.75" customHeight="1" x14ac:dyDescent="0.35">
      <c r="B175" s="202"/>
    </row>
    <row r="176" spans="2:2" ht="15.75" customHeight="1" x14ac:dyDescent="0.35">
      <c r="B176" s="202"/>
    </row>
    <row r="177" spans="2:2" ht="15.75" customHeight="1" x14ac:dyDescent="0.35">
      <c r="B177" s="202"/>
    </row>
    <row r="178" spans="2:2" ht="15.75" customHeight="1" x14ac:dyDescent="0.35">
      <c r="B178" s="202"/>
    </row>
    <row r="179" spans="2:2" ht="15.75" customHeight="1" x14ac:dyDescent="0.35">
      <c r="B179" s="202"/>
    </row>
    <row r="180" spans="2:2" ht="15.75" customHeight="1" x14ac:dyDescent="0.35">
      <c r="B180" s="202"/>
    </row>
    <row r="181" spans="2:2" ht="15.75" customHeight="1" x14ac:dyDescent="0.35">
      <c r="B181" s="202"/>
    </row>
    <row r="182" spans="2:2" ht="15.75" customHeight="1" x14ac:dyDescent="0.35">
      <c r="B182" s="202"/>
    </row>
    <row r="183" spans="2:2" ht="15.75" customHeight="1" x14ac:dyDescent="0.35">
      <c r="B183" s="202"/>
    </row>
    <row r="184" spans="2:2" ht="15.75" customHeight="1" x14ac:dyDescent="0.35">
      <c r="B184" s="202"/>
    </row>
    <row r="185" spans="2:2" ht="15.75" customHeight="1" x14ac:dyDescent="0.35">
      <c r="B185" s="202"/>
    </row>
    <row r="186" spans="2:2" ht="15.75" customHeight="1" x14ac:dyDescent="0.35">
      <c r="B186" s="202"/>
    </row>
    <row r="187" spans="2:2" ht="15.75" customHeight="1" x14ac:dyDescent="0.35">
      <c r="B187" s="202"/>
    </row>
    <row r="188" spans="2:2" ht="15.75" customHeight="1" x14ac:dyDescent="0.35">
      <c r="B188" s="202"/>
    </row>
    <row r="189" spans="2:2" ht="15.75" customHeight="1" x14ac:dyDescent="0.35">
      <c r="B189" s="202"/>
    </row>
    <row r="190" spans="2:2" ht="15.75" customHeight="1" x14ac:dyDescent="0.35">
      <c r="B190" s="202"/>
    </row>
    <row r="191" spans="2:2" ht="15.75" customHeight="1" x14ac:dyDescent="0.35">
      <c r="B191" s="202"/>
    </row>
    <row r="192" spans="2:2" ht="15.75" customHeight="1" x14ac:dyDescent="0.35">
      <c r="B192" s="202"/>
    </row>
    <row r="193" spans="2:2" ht="15.75" customHeight="1" x14ac:dyDescent="0.35">
      <c r="B193" s="202"/>
    </row>
    <row r="194" spans="2:2" ht="15.75" customHeight="1" x14ac:dyDescent="0.35">
      <c r="B194" s="202"/>
    </row>
    <row r="195" spans="2:2" ht="15.75" customHeight="1" x14ac:dyDescent="0.35">
      <c r="B195" s="202"/>
    </row>
    <row r="196" spans="2:2" ht="15.75" customHeight="1" x14ac:dyDescent="0.35">
      <c r="B196" s="202"/>
    </row>
    <row r="197" spans="2:2" ht="15.75" customHeight="1" x14ac:dyDescent="0.35">
      <c r="B197" s="202"/>
    </row>
    <row r="198" spans="2:2" ht="15.75" customHeight="1" x14ac:dyDescent="0.35">
      <c r="B198" s="202"/>
    </row>
    <row r="199" spans="2:2" ht="15.75" customHeight="1" x14ac:dyDescent="0.35">
      <c r="B199" s="202"/>
    </row>
    <row r="200" spans="2:2" ht="15.75" customHeight="1" x14ac:dyDescent="0.35">
      <c r="B200" s="202"/>
    </row>
    <row r="201" spans="2:2" ht="15.75" customHeight="1" x14ac:dyDescent="0.35">
      <c r="B201" s="202"/>
    </row>
    <row r="202" spans="2:2" ht="15.75" customHeight="1" x14ac:dyDescent="0.35">
      <c r="B202" s="202"/>
    </row>
    <row r="203" spans="2:2" ht="15.75" customHeight="1" x14ac:dyDescent="0.35">
      <c r="B203" s="202"/>
    </row>
    <row r="204" spans="2:2" ht="15.75" customHeight="1" x14ac:dyDescent="0.35">
      <c r="B204" s="202"/>
    </row>
    <row r="205" spans="2:2" ht="15.75" customHeight="1" x14ac:dyDescent="0.35">
      <c r="B205" s="202"/>
    </row>
    <row r="206" spans="2:2" ht="15.75" customHeight="1" x14ac:dyDescent="0.35">
      <c r="B206" s="202"/>
    </row>
    <row r="207" spans="2:2" ht="15.75" customHeight="1" x14ac:dyDescent="0.35">
      <c r="B207" s="202"/>
    </row>
    <row r="208" spans="2:2" ht="15.75" customHeight="1" x14ac:dyDescent="0.35">
      <c r="B208" s="202"/>
    </row>
    <row r="209" spans="2:2" ht="15.75" customHeight="1" x14ac:dyDescent="0.35">
      <c r="B209" s="202"/>
    </row>
    <row r="210" spans="2:2" ht="15.75" customHeight="1" x14ac:dyDescent="0.35">
      <c r="B210" s="202"/>
    </row>
    <row r="211" spans="2:2" ht="15.75" customHeight="1" x14ac:dyDescent="0.35">
      <c r="B211" s="202"/>
    </row>
    <row r="212" spans="2:2" ht="15.75" customHeight="1" x14ac:dyDescent="0.35">
      <c r="B212" s="202"/>
    </row>
    <row r="213" spans="2:2" ht="15.75" customHeight="1" x14ac:dyDescent="0.35">
      <c r="B213" s="202"/>
    </row>
    <row r="214" spans="2:2" ht="15.75" customHeight="1" x14ac:dyDescent="0.35">
      <c r="B214" s="202"/>
    </row>
    <row r="215" spans="2:2" ht="15.75" customHeight="1" x14ac:dyDescent="0.35">
      <c r="B215" s="202"/>
    </row>
    <row r="216" spans="2:2" ht="15.75" customHeight="1" x14ac:dyDescent="0.35">
      <c r="B216" s="202"/>
    </row>
    <row r="217" spans="2:2" ht="15.75" customHeight="1" x14ac:dyDescent="0.35">
      <c r="B217" s="202"/>
    </row>
    <row r="218" spans="2:2" ht="15.75" customHeight="1" x14ac:dyDescent="0.35">
      <c r="B218" s="202"/>
    </row>
    <row r="219" spans="2:2" ht="15.75" customHeight="1" x14ac:dyDescent="0.35">
      <c r="B219" s="202"/>
    </row>
    <row r="220" spans="2:2" ht="15.75" customHeight="1" x14ac:dyDescent="0.35">
      <c r="B220" s="202"/>
    </row>
    <row r="221" spans="2:2" ht="15.75" customHeight="1" x14ac:dyDescent="0.35">
      <c r="B221" s="202"/>
    </row>
    <row r="222" spans="2:2" ht="15.75" customHeight="1" x14ac:dyDescent="0.35">
      <c r="B222" s="202"/>
    </row>
    <row r="223" spans="2:2" ht="15.75" customHeight="1" x14ac:dyDescent="0.35">
      <c r="B223" s="202"/>
    </row>
    <row r="224" spans="2:2" ht="15.75" customHeight="1" x14ac:dyDescent="0.35">
      <c r="B224" s="202"/>
    </row>
    <row r="225" spans="2:2" ht="15.75" customHeight="1" x14ac:dyDescent="0.35">
      <c r="B225" s="202"/>
    </row>
    <row r="226" spans="2:2" ht="15.75" customHeight="1" x14ac:dyDescent="0.35">
      <c r="B226" s="202"/>
    </row>
    <row r="227" spans="2:2" ht="15.75" customHeight="1" x14ac:dyDescent="0.35">
      <c r="B227" s="202"/>
    </row>
    <row r="228" spans="2:2" ht="15.75" customHeight="1" x14ac:dyDescent="0.35">
      <c r="B228" s="202"/>
    </row>
    <row r="229" spans="2:2" ht="15.75" customHeight="1" x14ac:dyDescent="0.35">
      <c r="B229" s="202"/>
    </row>
    <row r="230" spans="2:2" ht="15.75" customHeight="1" x14ac:dyDescent="0.35">
      <c r="B230" s="202"/>
    </row>
    <row r="231" spans="2:2" ht="15.75" customHeight="1" x14ac:dyDescent="0.35">
      <c r="B231" s="202"/>
    </row>
    <row r="232" spans="2:2" ht="15.75" customHeight="1" x14ac:dyDescent="0.35">
      <c r="B232" s="202"/>
    </row>
    <row r="233" spans="2:2" ht="15.75" customHeight="1" x14ac:dyDescent="0.35">
      <c r="B233" s="202"/>
    </row>
    <row r="234" spans="2:2" ht="15.75" customHeight="1" x14ac:dyDescent="0.35">
      <c r="B234" s="202"/>
    </row>
    <row r="235" spans="2:2" ht="15.75" customHeight="1" x14ac:dyDescent="0.35">
      <c r="B235" s="202"/>
    </row>
    <row r="236" spans="2:2" ht="15.75" customHeight="1" x14ac:dyDescent="0.35">
      <c r="B236" s="202"/>
    </row>
    <row r="237" spans="2:2" ht="15.75" customHeight="1" x14ac:dyDescent="0.35">
      <c r="B237" s="202"/>
    </row>
    <row r="238" spans="2:2" ht="15.75" customHeight="1" x14ac:dyDescent="0.35">
      <c r="B238" s="202"/>
    </row>
    <row r="239" spans="2:2" ht="15.75" customHeight="1" x14ac:dyDescent="0.35">
      <c r="B239" s="202"/>
    </row>
    <row r="240" spans="2:2" ht="15.75" customHeight="1" x14ac:dyDescent="0.35">
      <c r="B240" s="202"/>
    </row>
    <row r="241" spans="2:2" ht="15.75" customHeight="1" x14ac:dyDescent="0.35">
      <c r="B241" s="202"/>
    </row>
    <row r="242" spans="2:2" ht="15.75" customHeight="1" x14ac:dyDescent="0.35">
      <c r="B242" s="202"/>
    </row>
    <row r="243" spans="2:2" ht="15.75" customHeight="1" x14ac:dyDescent="0.35">
      <c r="B243" s="202"/>
    </row>
    <row r="244" spans="2:2" ht="15.75" customHeight="1" x14ac:dyDescent="0.35">
      <c r="B244" s="202"/>
    </row>
    <row r="245" spans="2:2" ht="15.75" customHeight="1" x14ac:dyDescent="0.35">
      <c r="B245" s="202"/>
    </row>
    <row r="246" spans="2:2" ht="15.75" customHeight="1" x14ac:dyDescent="0.35">
      <c r="B246" s="202"/>
    </row>
    <row r="247" spans="2:2" ht="15.75" customHeight="1" x14ac:dyDescent="0.35">
      <c r="B247" s="202"/>
    </row>
    <row r="248" spans="2:2" ht="15.75" customHeight="1" x14ac:dyDescent="0.35">
      <c r="B248" s="202"/>
    </row>
    <row r="249" spans="2:2" ht="15.75" customHeight="1" x14ac:dyDescent="0.35">
      <c r="B249" s="202"/>
    </row>
    <row r="250" spans="2:2" ht="15.75" customHeight="1" x14ac:dyDescent="0.35">
      <c r="B250" s="202"/>
    </row>
    <row r="251" spans="2:2" ht="15.75" customHeight="1" x14ac:dyDescent="0.35">
      <c r="B251" s="202"/>
    </row>
    <row r="252" spans="2:2" ht="15.75" customHeight="1" x14ac:dyDescent="0.35">
      <c r="B252" s="202"/>
    </row>
    <row r="253" spans="2:2" ht="15.75" customHeight="1" x14ac:dyDescent="0.35">
      <c r="B253" s="202"/>
    </row>
    <row r="254" spans="2:2" ht="15.75" customHeight="1" x14ac:dyDescent="0.35">
      <c r="B254" s="202"/>
    </row>
    <row r="255" spans="2:2" ht="15.75" customHeight="1" x14ac:dyDescent="0.35">
      <c r="B255" s="202"/>
    </row>
    <row r="256" spans="2:2" ht="15.75" customHeight="1" x14ac:dyDescent="0.35">
      <c r="B256" s="202"/>
    </row>
    <row r="257" spans="2:2" ht="15.75" customHeight="1" x14ac:dyDescent="0.35">
      <c r="B257" s="202"/>
    </row>
    <row r="258" spans="2:2" ht="15.75" customHeight="1" x14ac:dyDescent="0.35">
      <c r="B258" s="202"/>
    </row>
    <row r="259" spans="2:2" ht="15.75" customHeight="1" x14ac:dyDescent="0.35">
      <c r="B259" s="202"/>
    </row>
    <row r="260" spans="2:2" ht="15.75" customHeight="1" x14ac:dyDescent="0.35">
      <c r="B260" s="202"/>
    </row>
    <row r="261" spans="2:2" ht="15.75" customHeight="1" x14ac:dyDescent="0.35">
      <c r="B261" s="202"/>
    </row>
    <row r="262" spans="2:2" ht="15.75" customHeight="1" x14ac:dyDescent="0.35">
      <c r="B262" s="202"/>
    </row>
    <row r="263" spans="2:2" ht="15.75" customHeight="1" x14ac:dyDescent="0.35">
      <c r="B263" s="202"/>
    </row>
    <row r="264" spans="2:2" ht="15.75" customHeight="1" x14ac:dyDescent="0.35">
      <c r="B264" s="202"/>
    </row>
    <row r="265" spans="2:2" ht="15.75" customHeight="1" x14ac:dyDescent="0.35">
      <c r="B265" s="202"/>
    </row>
    <row r="266" spans="2:2" ht="15.75" customHeight="1" x14ac:dyDescent="0.35">
      <c r="B266" s="202"/>
    </row>
    <row r="267" spans="2:2" ht="15.75" customHeight="1" x14ac:dyDescent="0.35">
      <c r="B267" s="202"/>
    </row>
    <row r="268" spans="2:2" ht="15.75" customHeight="1" x14ac:dyDescent="0.35">
      <c r="B268" s="202"/>
    </row>
    <row r="269" spans="2:2" ht="15.75" customHeight="1" x14ac:dyDescent="0.35">
      <c r="B269" s="202"/>
    </row>
    <row r="270" spans="2:2" ht="15.75" customHeight="1" x14ac:dyDescent="0.35">
      <c r="B270" s="202"/>
    </row>
    <row r="271" spans="2:2" ht="15.75" customHeight="1" x14ac:dyDescent="0.35">
      <c r="B271" s="202"/>
    </row>
    <row r="272" spans="2:2" ht="15.75" customHeight="1" x14ac:dyDescent="0.35">
      <c r="B272" s="202"/>
    </row>
    <row r="273" spans="2:2" ht="15.75" customHeight="1" x14ac:dyDescent="0.35">
      <c r="B273" s="202"/>
    </row>
    <row r="274" spans="2:2" ht="15.75" customHeight="1" x14ac:dyDescent="0.35">
      <c r="B274" s="202"/>
    </row>
    <row r="275" spans="2:2" ht="15.75" customHeight="1" x14ac:dyDescent="0.35">
      <c r="B275" s="202"/>
    </row>
    <row r="276" spans="2:2" ht="15.75" customHeight="1" x14ac:dyDescent="0.35">
      <c r="B276" s="202"/>
    </row>
    <row r="277" spans="2:2" ht="15.75" customHeight="1" x14ac:dyDescent="0.35">
      <c r="B277" s="202"/>
    </row>
    <row r="278" spans="2:2" ht="15.75" customHeight="1" x14ac:dyDescent="0.35">
      <c r="B278" s="202"/>
    </row>
    <row r="279" spans="2:2" ht="15.75" customHeight="1" x14ac:dyDescent="0.35">
      <c r="B279" s="202"/>
    </row>
    <row r="280" spans="2:2" ht="15.75" customHeight="1" x14ac:dyDescent="0.35">
      <c r="B280" s="202"/>
    </row>
    <row r="281" spans="2:2" ht="15.75" customHeight="1" x14ac:dyDescent="0.35">
      <c r="B281" s="202"/>
    </row>
    <row r="282" spans="2:2" ht="15.75" customHeight="1" x14ac:dyDescent="0.35">
      <c r="B282" s="202"/>
    </row>
    <row r="283" spans="2:2" ht="15.75" customHeight="1" x14ac:dyDescent="0.35">
      <c r="B283" s="202"/>
    </row>
    <row r="284" spans="2:2" ht="15.75" customHeight="1" x14ac:dyDescent="0.35">
      <c r="B284" s="202"/>
    </row>
    <row r="285" spans="2:2" ht="15.75" customHeight="1" x14ac:dyDescent="0.35">
      <c r="B285" s="202"/>
    </row>
    <row r="286" spans="2:2" ht="15.75" customHeight="1" x14ac:dyDescent="0.35">
      <c r="B286" s="202"/>
    </row>
    <row r="287" spans="2:2" ht="15.75" customHeight="1" x14ac:dyDescent="0.35">
      <c r="B287" s="202"/>
    </row>
    <row r="288" spans="2:2" ht="15.75" customHeight="1" x14ac:dyDescent="0.35">
      <c r="B288" s="202"/>
    </row>
    <row r="289" spans="2:2" ht="15.75" customHeight="1" x14ac:dyDescent="0.35">
      <c r="B289" s="202"/>
    </row>
    <row r="290" spans="2:2" ht="15.75" customHeight="1" x14ac:dyDescent="0.35">
      <c r="B290" s="202"/>
    </row>
    <row r="291" spans="2:2" ht="15.75" customHeight="1" x14ac:dyDescent="0.35">
      <c r="B291" s="202"/>
    </row>
    <row r="292" spans="2:2" ht="15.75" customHeight="1" x14ac:dyDescent="0.35">
      <c r="B292" s="202"/>
    </row>
    <row r="293" spans="2:2" ht="15.75" customHeight="1" x14ac:dyDescent="0.35">
      <c r="B293" s="202"/>
    </row>
    <row r="294" spans="2:2" ht="15.75" customHeight="1" x14ac:dyDescent="0.35">
      <c r="B294" s="202"/>
    </row>
    <row r="295" spans="2:2" ht="15.75" customHeight="1" x14ac:dyDescent="0.35">
      <c r="B295" s="202"/>
    </row>
    <row r="296" spans="2:2" ht="15.75" customHeight="1" x14ac:dyDescent="0.35">
      <c r="B296" s="202"/>
    </row>
    <row r="297" spans="2:2" ht="15.75" customHeight="1" x14ac:dyDescent="0.35">
      <c r="B297" s="202"/>
    </row>
    <row r="298" spans="2:2" ht="15.75" customHeight="1" x14ac:dyDescent="0.35">
      <c r="B298" s="202"/>
    </row>
    <row r="299" spans="2:2" ht="15.75" customHeight="1" x14ac:dyDescent="0.35">
      <c r="B299" s="202"/>
    </row>
    <row r="300" spans="2:2" ht="15.75" customHeight="1" x14ac:dyDescent="0.35">
      <c r="B300" s="202"/>
    </row>
    <row r="301" spans="2:2" ht="15.75" customHeight="1" x14ac:dyDescent="0.35">
      <c r="B301" s="202"/>
    </row>
    <row r="302" spans="2:2" ht="15.75" customHeight="1" x14ac:dyDescent="0.35">
      <c r="B302" s="202"/>
    </row>
    <row r="303" spans="2:2" ht="15.75" customHeight="1" x14ac:dyDescent="0.35">
      <c r="B303" s="202"/>
    </row>
    <row r="304" spans="2:2" ht="15.75" customHeight="1" x14ac:dyDescent="0.35">
      <c r="B304" s="202"/>
    </row>
    <row r="305" spans="2:2" ht="15.75" customHeight="1" x14ac:dyDescent="0.35">
      <c r="B305" s="202"/>
    </row>
    <row r="306" spans="2:2" ht="15.75" customHeight="1" x14ac:dyDescent="0.35">
      <c r="B306" s="202"/>
    </row>
    <row r="307" spans="2:2" ht="15.75" customHeight="1" x14ac:dyDescent="0.35">
      <c r="B307" s="202"/>
    </row>
    <row r="308" spans="2:2" ht="15.75" customHeight="1" x14ac:dyDescent="0.35">
      <c r="B308" s="202"/>
    </row>
    <row r="309" spans="2:2" ht="15.75" customHeight="1" x14ac:dyDescent="0.35">
      <c r="B309" s="202"/>
    </row>
    <row r="310" spans="2:2" ht="15.75" customHeight="1" x14ac:dyDescent="0.35">
      <c r="B310" s="202"/>
    </row>
    <row r="311" spans="2:2" ht="15.75" customHeight="1" x14ac:dyDescent="0.35">
      <c r="B311" s="202"/>
    </row>
    <row r="312" spans="2:2" ht="15.75" customHeight="1" x14ac:dyDescent="0.35">
      <c r="B312" s="202"/>
    </row>
    <row r="313" spans="2:2" ht="15.75" customHeight="1" x14ac:dyDescent="0.35">
      <c r="B313" s="202"/>
    </row>
    <row r="314" spans="2:2" ht="15.75" customHeight="1" x14ac:dyDescent="0.35">
      <c r="B314" s="202"/>
    </row>
    <row r="315" spans="2:2" ht="15.75" customHeight="1" x14ac:dyDescent="0.35">
      <c r="B315" s="202"/>
    </row>
    <row r="316" spans="2:2" ht="15.75" customHeight="1" x14ac:dyDescent="0.35">
      <c r="B316" s="202"/>
    </row>
    <row r="317" spans="2:2" ht="15.75" customHeight="1" x14ac:dyDescent="0.35">
      <c r="B317" s="202"/>
    </row>
    <row r="318" spans="2:2" ht="15.75" customHeight="1" x14ac:dyDescent="0.35">
      <c r="B318" s="202"/>
    </row>
    <row r="319" spans="2:2" ht="15.75" customHeight="1" x14ac:dyDescent="0.35">
      <c r="B319" s="202"/>
    </row>
    <row r="320" spans="2:2" ht="15.75" customHeight="1" x14ac:dyDescent="0.35">
      <c r="B320" s="202"/>
    </row>
    <row r="321" spans="2:2" ht="15.75" customHeight="1" x14ac:dyDescent="0.35">
      <c r="B321" s="202"/>
    </row>
    <row r="322" spans="2:2" ht="15.75" customHeight="1" x14ac:dyDescent="0.35">
      <c r="B322" s="202"/>
    </row>
    <row r="323" spans="2:2" ht="15.75" customHeight="1" x14ac:dyDescent="0.35">
      <c r="B323" s="202"/>
    </row>
    <row r="324" spans="2:2" ht="15.75" customHeight="1" x14ac:dyDescent="0.35">
      <c r="B324" s="202"/>
    </row>
    <row r="325" spans="2:2" ht="15.75" customHeight="1" x14ac:dyDescent="0.35">
      <c r="B325" s="202"/>
    </row>
    <row r="326" spans="2:2" ht="15.75" customHeight="1" x14ac:dyDescent="0.35">
      <c r="B326" s="202"/>
    </row>
    <row r="327" spans="2:2" ht="15.75" customHeight="1" x14ac:dyDescent="0.35">
      <c r="B327" s="202"/>
    </row>
    <row r="328" spans="2:2" ht="15.75" customHeight="1" x14ac:dyDescent="0.35">
      <c r="B328" s="202"/>
    </row>
    <row r="329" spans="2:2" ht="15.75" customHeight="1" x14ac:dyDescent="0.35">
      <c r="B329" s="202"/>
    </row>
    <row r="330" spans="2:2" ht="15.75" customHeight="1" x14ac:dyDescent="0.35">
      <c r="B330" s="202"/>
    </row>
    <row r="331" spans="2:2" ht="15.75" customHeight="1" x14ac:dyDescent="0.35">
      <c r="B331" s="202"/>
    </row>
    <row r="332" spans="2:2" ht="15.75" customHeight="1" x14ac:dyDescent="0.35">
      <c r="B332" s="202"/>
    </row>
    <row r="333" spans="2:2" ht="15.75" customHeight="1" x14ac:dyDescent="0.35">
      <c r="B333" s="202"/>
    </row>
    <row r="334" spans="2:2" ht="15.75" customHeight="1" x14ac:dyDescent="0.35">
      <c r="B334" s="202"/>
    </row>
    <row r="335" spans="2:2" ht="15.75" customHeight="1" x14ac:dyDescent="0.35">
      <c r="B335" s="202"/>
    </row>
    <row r="336" spans="2:2" ht="15.75" customHeight="1" x14ac:dyDescent="0.35">
      <c r="B336" s="202"/>
    </row>
    <row r="337" spans="2:2" ht="15.75" customHeight="1" x14ac:dyDescent="0.35">
      <c r="B337" s="202"/>
    </row>
    <row r="338" spans="2:2" ht="15.75" customHeight="1" x14ac:dyDescent="0.35">
      <c r="B338" s="202"/>
    </row>
    <row r="339" spans="2:2" ht="15.75" customHeight="1" x14ac:dyDescent="0.35">
      <c r="B339" s="202"/>
    </row>
    <row r="340" spans="2:2" ht="15.75" customHeight="1" x14ac:dyDescent="0.35">
      <c r="B340" s="202"/>
    </row>
    <row r="341" spans="2:2" ht="15.75" customHeight="1" x14ac:dyDescent="0.35">
      <c r="B341" s="202"/>
    </row>
    <row r="342" spans="2:2" ht="15.75" customHeight="1" x14ac:dyDescent="0.35">
      <c r="B342" s="202"/>
    </row>
    <row r="343" spans="2:2" ht="15.75" customHeight="1" x14ac:dyDescent="0.35">
      <c r="B343" s="202"/>
    </row>
    <row r="344" spans="2:2" ht="15.75" customHeight="1" x14ac:dyDescent="0.35">
      <c r="B344" s="202"/>
    </row>
    <row r="345" spans="2:2" ht="15.75" customHeight="1" x14ac:dyDescent="0.35">
      <c r="B345" s="202"/>
    </row>
    <row r="346" spans="2:2" ht="15.75" customHeight="1" x14ac:dyDescent="0.35">
      <c r="B346" s="202"/>
    </row>
    <row r="347" spans="2:2" ht="15.75" customHeight="1" x14ac:dyDescent="0.35">
      <c r="B347" s="202"/>
    </row>
    <row r="348" spans="2:2" ht="15.75" customHeight="1" x14ac:dyDescent="0.35">
      <c r="B348" s="202"/>
    </row>
    <row r="349" spans="2:2" ht="15.75" customHeight="1" x14ac:dyDescent="0.35">
      <c r="B349" s="202"/>
    </row>
    <row r="350" spans="2:2" ht="15.75" customHeight="1" x14ac:dyDescent="0.35">
      <c r="B350" s="202"/>
    </row>
    <row r="351" spans="2:2" ht="15.75" customHeight="1" x14ac:dyDescent="0.35">
      <c r="B351" s="202"/>
    </row>
    <row r="352" spans="2:2" ht="15.75" customHeight="1" x14ac:dyDescent="0.35">
      <c r="B352" s="202"/>
    </row>
    <row r="353" spans="2:2" ht="15.75" customHeight="1" x14ac:dyDescent="0.35">
      <c r="B353" s="202"/>
    </row>
    <row r="354" spans="2:2" ht="15.75" customHeight="1" x14ac:dyDescent="0.35">
      <c r="B354" s="202"/>
    </row>
    <row r="355" spans="2:2" ht="15.75" customHeight="1" x14ac:dyDescent="0.35">
      <c r="B355" s="202"/>
    </row>
    <row r="356" spans="2:2" ht="15.75" customHeight="1" x14ac:dyDescent="0.35">
      <c r="B356" s="202"/>
    </row>
    <row r="357" spans="2:2" ht="15.75" customHeight="1" x14ac:dyDescent="0.35">
      <c r="B357" s="202"/>
    </row>
    <row r="358" spans="2:2" ht="15.75" customHeight="1" x14ac:dyDescent="0.35">
      <c r="B358" s="202"/>
    </row>
    <row r="359" spans="2:2" ht="15.75" customHeight="1" x14ac:dyDescent="0.35">
      <c r="B359" s="202"/>
    </row>
    <row r="360" spans="2:2" ht="15.75" customHeight="1" x14ac:dyDescent="0.35">
      <c r="B360" s="202"/>
    </row>
    <row r="361" spans="2:2" ht="15.75" customHeight="1" x14ac:dyDescent="0.35">
      <c r="B361" s="202"/>
    </row>
    <row r="362" spans="2:2" ht="15.75" customHeight="1" x14ac:dyDescent="0.35">
      <c r="B362" s="202"/>
    </row>
    <row r="363" spans="2:2" ht="15.75" customHeight="1" x14ac:dyDescent="0.35">
      <c r="B363" s="202"/>
    </row>
    <row r="364" spans="2:2" ht="15.75" customHeight="1" x14ac:dyDescent="0.35">
      <c r="B364" s="202"/>
    </row>
    <row r="365" spans="2:2" ht="15.75" customHeight="1" x14ac:dyDescent="0.35">
      <c r="B365" s="202"/>
    </row>
    <row r="366" spans="2:2" ht="15.75" customHeight="1" x14ac:dyDescent="0.35">
      <c r="B366" s="202"/>
    </row>
    <row r="367" spans="2:2" ht="15.75" customHeight="1" x14ac:dyDescent="0.35">
      <c r="B367" s="202"/>
    </row>
    <row r="368" spans="2:2" ht="15.75" customHeight="1" x14ac:dyDescent="0.35">
      <c r="B368" s="202"/>
    </row>
    <row r="369" spans="2:2" ht="15.75" customHeight="1" x14ac:dyDescent="0.35">
      <c r="B369" s="202"/>
    </row>
    <row r="370" spans="2:2" ht="15.75" customHeight="1" x14ac:dyDescent="0.35">
      <c r="B370" s="202"/>
    </row>
    <row r="371" spans="2:2" ht="15.75" customHeight="1" x14ac:dyDescent="0.35">
      <c r="B371" s="202"/>
    </row>
    <row r="372" spans="2:2" ht="15.75" customHeight="1" x14ac:dyDescent="0.35">
      <c r="B372" s="202"/>
    </row>
    <row r="373" spans="2:2" ht="15.75" customHeight="1" x14ac:dyDescent="0.35">
      <c r="B373" s="202"/>
    </row>
    <row r="374" spans="2:2" ht="15.75" customHeight="1" x14ac:dyDescent="0.35">
      <c r="B374" s="202"/>
    </row>
    <row r="375" spans="2:2" ht="15.75" customHeight="1" x14ac:dyDescent="0.35">
      <c r="B375" s="202"/>
    </row>
    <row r="376" spans="2:2" ht="15.75" customHeight="1" x14ac:dyDescent="0.35">
      <c r="B376" s="202"/>
    </row>
    <row r="377" spans="2:2" ht="15.75" customHeight="1" x14ac:dyDescent="0.35">
      <c r="B377" s="202"/>
    </row>
    <row r="378" spans="2:2" ht="15.75" customHeight="1" x14ac:dyDescent="0.35">
      <c r="B378" s="202"/>
    </row>
    <row r="379" spans="2:2" ht="15.75" customHeight="1" x14ac:dyDescent="0.35">
      <c r="B379" s="202"/>
    </row>
    <row r="380" spans="2:2" ht="15.75" customHeight="1" x14ac:dyDescent="0.35">
      <c r="B380" s="202"/>
    </row>
    <row r="381" spans="2:2" ht="15.75" customHeight="1" x14ac:dyDescent="0.35">
      <c r="B381" s="202"/>
    </row>
    <row r="382" spans="2:2" ht="15.75" customHeight="1" x14ac:dyDescent="0.35">
      <c r="B382" s="202"/>
    </row>
    <row r="383" spans="2:2" ht="15.75" customHeight="1" x14ac:dyDescent="0.35">
      <c r="B383" s="202"/>
    </row>
    <row r="384" spans="2:2" ht="15.75" customHeight="1" x14ac:dyDescent="0.35">
      <c r="B384" s="202"/>
    </row>
    <row r="385" spans="2:2" ht="15.75" customHeight="1" x14ac:dyDescent="0.35">
      <c r="B385" s="202"/>
    </row>
    <row r="386" spans="2:2" ht="15.75" customHeight="1" x14ac:dyDescent="0.35">
      <c r="B386" s="202"/>
    </row>
    <row r="387" spans="2:2" ht="15.75" customHeight="1" x14ac:dyDescent="0.35">
      <c r="B387" s="202"/>
    </row>
    <row r="388" spans="2:2" ht="15.75" customHeight="1" x14ac:dyDescent="0.35">
      <c r="B388" s="202"/>
    </row>
    <row r="389" spans="2:2" ht="15.75" customHeight="1" x14ac:dyDescent="0.35">
      <c r="B389" s="202"/>
    </row>
    <row r="390" spans="2:2" ht="15.75" customHeight="1" x14ac:dyDescent="0.35">
      <c r="B390" s="202"/>
    </row>
    <row r="391" spans="2:2" ht="15.75" customHeight="1" x14ac:dyDescent="0.35">
      <c r="B391" s="202"/>
    </row>
    <row r="392" spans="2:2" ht="15.75" customHeight="1" x14ac:dyDescent="0.35">
      <c r="B392" s="202"/>
    </row>
    <row r="393" spans="2:2" ht="15.75" customHeight="1" x14ac:dyDescent="0.35">
      <c r="B393" s="202"/>
    </row>
    <row r="394" spans="2:2" ht="15.75" customHeight="1" x14ac:dyDescent="0.35">
      <c r="B394" s="202"/>
    </row>
    <row r="395" spans="2:2" ht="15.75" customHeight="1" x14ac:dyDescent="0.35">
      <c r="B395" s="202"/>
    </row>
    <row r="396" spans="2:2" ht="15.75" customHeight="1" x14ac:dyDescent="0.35">
      <c r="B396" s="202"/>
    </row>
    <row r="397" spans="2:2" ht="15.75" customHeight="1" x14ac:dyDescent="0.35">
      <c r="B397" s="202"/>
    </row>
    <row r="398" spans="2:2" ht="15.75" customHeight="1" x14ac:dyDescent="0.35">
      <c r="B398" s="202"/>
    </row>
    <row r="399" spans="2:2" ht="15.75" customHeight="1" x14ac:dyDescent="0.35">
      <c r="B399" s="202"/>
    </row>
    <row r="400" spans="2:2" ht="15.75" customHeight="1" x14ac:dyDescent="0.35">
      <c r="B400" s="202"/>
    </row>
    <row r="401" spans="2:2" ht="15.75" customHeight="1" x14ac:dyDescent="0.35">
      <c r="B401" s="202"/>
    </row>
    <row r="402" spans="2:2" ht="15.75" customHeight="1" x14ac:dyDescent="0.35">
      <c r="B402" s="202"/>
    </row>
    <row r="403" spans="2:2" ht="15.75" customHeight="1" x14ac:dyDescent="0.35">
      <c r="B403" s="202"/>
    </row>
    <row r="404" spans="2:2" ht="15.75" customHeight="1" x14ac:dyDescent="0.35">
      <c r="B404" s="202"/>
    </row>
    <row r="405" spans="2:2" ht="15.75" customHeight="1" x14ac:dyDescent="0.35">
      <c r="B405" s="202"/>
    </row>
    <row r="406" spans="2:2" ht="15.75" customHeight="1" x14ac:dyDescent="0.35">
      <c r="B406" s="202"/>
    </row>
    <row r="407" spans="2:2" ht="15.75" customHeight="1" x14ac:dyDescent="0.35">
      <c r="B407" s="202"/>
    </row>
    <row r="408" spans="2:2" ht="15.75" customHeight="1" x14ac:dyDescent="0.35">
      <c r="B408" s="202"/>
    </row>
    <row r="409" spans="2:2" ht="15.75" customHeight="1" x14ac:dyDescent="0.35">
      <c r="B409" s="202"/>
    </row>
    <row r="410" spans="2:2" ht="15.75" customHeight="1" x14ac:dyDescent="0.35">
      <c r="B410" s="202"/>
    </row>
    <row r="411" spans="2:2" ht="15.75" customHeight="1" x14ac:dyDescent="0.35">
      <c r="B411" s="202"/>
    </row>
    <row r="412" spans="2:2" ht="15.75" customHeight="1" x14ac:dyDescent="0.35">
      <c r="B412" s="202"/>
    </row>
    <row r="413" spans="2:2" ht="15.75" customHeight="1" x14ac:dyDescent="0.35">
      <c r="B413" s="202"/>
    </row>
    <row r="414" spans="2:2" ht="15.75" customHeight="1" x14ac:dyDescent="0.35">
      <c r="B414" s="202"/>
    </row>
    <row r="415" spans="2:2" ht="15.75" customHeight="1" x14ac:dyDescent="0.35">
      <c r="B415" s="202"/>
    </row>
    <row r="416" spans="2:2" ht="15.75" customHeight="1" x14ac:dyDescent="0.35">
      <c r="B416" s="202"/>
    </row>
    <row r="417" spans="2:2" ht="15.75" customHeight="1" x14ac:dyDescent="0.35">
      <c r="B417" s="202"/>
    </row>
    <row r="418" spans="2:2" ht="15.75" customHeight="1" x14ac:dyDescent="0.35">
      <c r="B418" s="202"/>
    </row>
    <row r="419" spans="2:2" ht="15.75" customHeight="1" x14ac:dyDescent="0.35">
      <c r="B419" s="202"/>
    </row>
    <row r="420" spans="2:2" ht="15.75" customHeight="1" x14ac:dyDescent="0.35">
      <c r="B420" s="202"/>
    </row>
    <row r="421" spans="2:2" ht="15.75" customHeight="1" x14ac:dyDescent="0.35">
      <c r="B421" s="202"/>
    </row>
    <row r="422" spans="2:2" ht="15.75" customHeight="1" x14ac:dyDescent="0.35">
      <c r="B422" s="202"/>
    </row>
    <row r="423" spans="2:2" ht="15.75" customHeight="1" x14ac:dyDescent="0.35">
      <c r="B423" s="202"/>
    </row>
    <row r="424" spans="2:2" ht="15.75" customHeight="1" x14ac:dyDescent="0.35">
      <c r="B424" s="202"/>
    </row>
    <row r="425" spans="2:2" ht="15.75" customHeight="1" x14ac:dyDescent="0.35">
      <c r="B425" s="202"/>
    </row>
    <row r="426" spans="2:2" ht="15.75" customHeight="1" x14ac:dyDescent="0.35">
      <c r="B426" s="202"/>
    </row>
    <row r="427" spans="2:2" ht="15.75" customHeight="1" x14ac:dyDescent="0.35">
      <c r="B427" s="202"/>
    </row>
    <row r="428" spans="2:2" ht="15.75" customHeight="1" x14ac:dyDescent="0.35">
      <c r="B428" s="202"/>
    </row>
    <row r="429" spans="2:2" ht="15.75" customHeight="1" x14ac:dyDescent="0.35">
      <c r="B429" s="202"/>
    </row>
    <row r="430" spans="2:2" ht="15.75" customHeight="1" x14ac:dyDescent="0.35">
      <c r="B430" s="202"/>
    </row>
    <row r="431" spans="2:2" ht="15.75" customHeight="1" x14ac:dyDescent="0.35">
      <c r="B431" s="202"/>
    </row>
    <row r="432" spans="2:2" ht="15.75" customHeight="1" x14ac:dyDescent="0.35">
      <c r="B432" s="202"/>
    </row>
    <row r="433" spans="2:2" ht="15.75" customHeight="1" x14ac:dyDescent="0.35">
      <c r="B433" s="202"/>
    </row>
    <row r="434" spans="2:2" ht="15.75" customHeight="1" x14ac:dyDescent="0.35">
      <c r="B434" s="202"/>
    </row>
    <row r="435" spans="2:2" ht="15.75" customHeight="1" x14ac:dyDescent="0.35">
      <c r="B435" s="202"/>
    </row>
    <row r="436" spans="2:2" ht="15.75" customHeight="1" x14ac:dyDescent="0.35">
      <c r="B436" s="202"/>
    </row>
    <row r="437" spans="2:2" ht="15.75" customHeight="1" x14ac:dyDescent="0.35">
      <c r="B437" s="202"/>
    </row>
    <row r="438" spans="2:2" ht="15.75" customHeight="1" x14ac:dyDescent="0.35">
      <c r="B438" s="202"/>
    </row>
    <row r="439" spans="2:2" ht="15.75" customHeight="1" x14ac:dyDescent="0.35">
      <c r="B439" s="202"/>
    </row>
    <row r="440" spans="2:2" ht="15.75" customHeight="1" x14ac:dyDescent="0.35">
      <c r="B440" s="202"/>
    </row>
    <row r="441" spans="2:2" ht="15.75" customHeight="1" x14ac:dyDescent="0.35">
      <c r="B441" s="202"/>
    </row>
    <row r="442" spans="2:2" ht="15.75" customHeight="1" x14ac:dyDescent="0.35">
      <c r="B442" s="202"/>
    </row>
    <row r="443" spans="2:2" ht="15.75" customHeight="1" x14ac:dyDescent="0.35">
      <c r="B443" s="202"/>
    </row>
    <row r="444" spans="2:2" ht="15.75" customHeight="1" x14ac:dyDescent="0.35">
      <c r="B444" s="202"/>
    </row>
    <row r="445" spans="2:2" ht="15.75" customHeight="1" x14ac:dyDescent="0.35">
      <c r="B445" s="202"/>
    </row>
    <row r="446" spans="2:2" ht="15.75" customHeight="1" x14ac:dyDescent="0.35">
      <c r="B446" s="202"/>
    </row>
    <row r="447" spans="2:2" ht="15.75" customHeight="1" x14ac:dyDescent="0.35">
      <c r="B447" s="202"/>
    </row>
    <row r="448" spans="2:2" ht="15.75" customHeight="1" x14ac:dyDescent="0.35">
      <c r="B448" s="202"/>
    </row>
    <row r="449" spans="2:2" ht="15.75" customHeight="1" x14ac:dyDescent="0.35">
      <c r="B449" s="202"/>
    </row>
    <row r="450" spans="2:2" ht="15.75" customHeight="1" x14ac:dyDescent="0.35">
      <c r="B450" s="202"/>
    </row>
    <row r="451" spans="2:2" ht="15.75" customHeight="1" x14ac:dyDescent="0.35">
      <c r="B451" s="202"/>
    </row>
    <row r="452" spans="2:2" ht="15.75" customHeight="1" x14ac:dyDescent="0.35">
      <c r="B452" s="202"/>
    </row>
    <row r="453" spans="2:2" ht="15.75" customHeight="1" x14ac:dyDescent="0.35">
      <c r="B453" s="202"/>
    </row>
    <row r="454" spans="2:2" ht="15.75" customHeight="1" x14ac:dyDescent="0.35">
      <c r="B454" s="202"/>
    </row>
    <row r="455" spans="2:2" ht="15.75" customHeight="1" x14ac:dyDescent="0.35">
      <c r="B455" s="202"/>
    </row>
    <row r="456" spans="2:2" ht="15.75" customHeight="1" x14ac:dyDescent="0.35">
      <c r="B456" s="202"/>
    </row>
    <row r="457" spans="2:2" ht="15.75" customHeight="1" x14ac:dyDescent="0.35">
      <c r="B457" s="202"/>
    </row>
    <row r="458" spans="2:2" ht="15.75" customHeight="1" x14ac:dyDescent="0.35">
      <c r="B458" s="202"/>
    </row>
    <row r="459" spans="2:2" ht="15.75" customHeight="1" x14ac:dyDescent="0.35">
      <c r="B459" s="202"/>
    </row>
    <row r="460" spans="2:2" ht="15.75" customHeight="1" x14ac:dyDescent="0.35">
      <c r="B460" s="202"/>
    </row>
    <row r="461" spans="2:2" ht="15.75" customHeight="1" x14ac:dyDescent="0.35">
      <c r="B461" s="202"/>
    </row>
    <row r="462" spans="2:2" ht="15.75" customHeight="1" x14ac:dyDescent="0.35">
      <c r="B462" s="202"/>
    </row>
    <row r="463" spans="2:2" ht="15.75" customHeight="1" x14ac:dyDescent="0.35">
      <c r="B463" s="202"/>
    </row>
    <row r="464" spans="2:2" ht="15.75" customHeight="1" x14ac:dyDescent="0.35">
      <c r="B464" s="202"/>
    </row>
    <row r="465" spans="2:2" ht="15.75" customHeight="1" x14ac:dyDescent="0.35">
      <c r="B465" s="202"/>
    </row>
    <row r="466" spans="2:2" ht="15.75" customHeight="1" x14ac:dyDescent="0.35">
      <c r="B466" s="202"/>
    </row>
    <row r="467" spans="2:2" ht="15.75" customHeight="1" x14ac:dyDescent="0.35">
      <c r="B467" s="202"/>
    </row>
    <row r="468" spans="2:2" ht="15.75" customHeight="1" x14ac:dyDescent="0.35">
      <c r="B468" s="202"/>
    </row>
    <row r="469" spans="2:2" ht="15.75" customHeight="1" x14ac:dyDescent="0.35">
      <c r="B469" s="202"/>
    </row>
    <row r="470" spans="2:2" ht="15.75" customHeight="1" x14ac:dyDescent="0.35">
      <c r="B470" s="202"/>
    </row>
    <row r="471" spans="2:2" ht="15.75" customHeight="1" x14ac:dyDescent="0.35">
      <c r="B471" s="202"/>
    </row>
    <row r="472" spans="2:2" ht="15.75" customHeight="1" x14ac:dyDescent="0.35">
      <c r="B472" s="202"/>
    </row>
    <row r="473" spans="2:2" ht="15.75" customHeight="1" x14ac:dyDescent="0.35">
      <c r="B473" s="202"/>
    </row>
    <row r="474" spans="2:2" ht="15.75" customHeight="1" x14ac:dyDescent="0.35">
      <c r="B474" s="202"/>
    </row>
    <row r="475" spans="2:2" ht="15.75" customHeight="1" x14ac:dyDescent="0.35">
      <c r="B475" s="202"/>
    </row>
    <row r="476" spans="2:2" ht="15.75" customHeight="1" x14ac:dyDescent="0.35">
      <c r="B476" s="202"/>
    </row>
    <row r="477" spans="2:2" ht="15.75" customHeight="1" x14ac:dyDescent="0.35">
      <c r="B477" s="202"/>
    </row>
    <row r="478" spans="2:2" ht="15.75" customHeight="1" x14ac:dyDescent="0.35">
      <c r="B478" s="202"/>
    </row>
    <row r="479" spans="2:2" ht="15.75" customHeight="1" x14ac:dyDescent="0.35">
      <c r="B479" s="202"/>
    </row>
    <row r="480" spans="2:2" ht="15.75" customHeight="1" x14ac:dyDescent="0.35">
      <c r="B480" s="202"/>
    </row>
    <row r="481" spans="2:2" ht="15.75" customHeight="1" x14ac:dyDescent="0.35">
      <c r="B481" s="202"/>
    </row>
    <row r="482" spans="2:2" ht="15.75" customHeight="1" x14ac:dyDescent="0.35">
      <c r="B482" s="202"/>
    </row>
    <row r="483" spans="2:2" ht="15.75" customHeight="1" x14ac:dyDescent="0.35">
      <c r="B483" s="202"/>
    </row>
    <row r="484" spans="2:2" ht="15.75" customHeight="1" x14ac:dyDescent="0.35">
      <c r="B484" s="202"/>
    </row>
    <row r="485" spans="2:2" ht="15.75" customHeight="1" x14ac:dyDescent="0.35">
      <c r="B485" s="202"/>
    </row>
    <row r="486" spans="2:2" ht="15.75" customHeight="1" x14ac:dyDescent="0.35">
      <c r="B486" s="202"/>
    </row>
    <row r="487" spans="2:2" ht="15.75" customHeight="1" x14ac:dyDescent="0.35">
      <c r="B487" s="202"/>
    </row>
    <row r="488" spans="2:2" ht="15.75" customHeight="1" x14ac:dyDescent="0.35">
      <c r="B488" s="202"/>
    </row>
    <row r="489" spans="2:2" ht="15.75" customHeight="1" x14ac:dyDescent="0.35">
      <c r="B489" s="202"/>
    </row>
    <row r="490" spans="2:2" ht="15.75" customHeight="1" x14ac:dyDescent="0.35">
      <c r="B490" s="202"/>
    </row>
    <row r="491" spans="2:2" ht="15.75" customHeight="1" x14ac:dyDescent="0.35">
      <c r="B491" s="202"/>
    </row>
    <row r="492" spans="2:2" ht="15.75" customHeight="1" x14ac:dyDescent="0.35">
      <c r="B492" s="202"/>
    </row>
    <row r="493" spans="2:2" ht="15.75" customHeight="1" x14ac:dyDescent="0.35">
      <c r="B493" s="202"/>
    </row>
    <row r="494" spans="2:2" ht="15.75" customHeight="1" x14ac:dyDescent="0.35">
      <c r="B494" s="202"/>
    </row>
    <row r="495" spans="2:2" ht="15.75" customHeight="1" x14ac:dyDescent="0.35">
      <c r="B495" s="202"/>
    </row>
    <row r="496" spans="2:2" ht="15.75" customHeight="1" x14ac:dyDescent="0.35">
      <c r="B496" s="202"/>
    </row>
    <row r="497" spans="2:2" ht="15.75" customHeight="1" x14ac:dyDescent="0.35">
      <c r="B497" s="202"/>
    </row>
    <row r="498" spans="2:2" ht="15.75" customHeight="1" x14ac:dyDescent="0.35">
      <c r="B498" s="202"/>
    </row>
    <row r="499" spans="2:2" ht="15.75" customHeight="1" x14ac:dyDescent="0.35">
      <c r="B499" s="202"/>
    </row>
    <row r="500" spans="2:2" ht="15.75" customHeight="1" x14ac:dyDescent="0.35">
      <c r="B500" s="202"/>
    </row>
    <row r="501" spans="2:2" ht="15.75" customHeight="1" x14ac:dyDescent="0.35">
      <c r="B501" s="202"/>
    </row>
    <row r="502" spans="2:2" ht="15.75" customHeight="1" x14ac:dyDescent="0.35">
      <c r="B502" s="202"/>
    </row>
    <row r="503" spans="2:2" ht="15.75" customHeight="1" x14ac:dyDescent="0.35">
      <c r="B503" s="202"/>
    </row>
    <row r="504" spans="2:2" ht="15.75" customHeight="1" x14ac:dyDescent="0.35">
      <c r="B504" s="202"/>
    </row>
    <row r="505" spans="2:2" ht="15.75" customHeight="1" x14ac:dyDescent="0.35">
      <c r="B505" s="202"/>
    </row>
    <row r="506" spans="2:2" ht="15.75" customHeight="1" x14ac:dyDescent="0.35">
      <c r="B506" s="202"/>
    </row>
    <row r="507" spans="2:2" ht="15.75" customHeight="1" x14ac:dyDescent="0.35">
      <c r="B507" s="202"/>
    </row>
    <row r="508" spans="2:2" ht="15.75" customHeight="1" x14ac:dyDescent="0.35">
      <c r="B508" s="202"/>
    </row>
    <row r="509" spans="2:2" ht="15.75" customHeight="1" x14ac:dyDescent="0.35">
      <c r="B509" s="202"/>
    </row>
    <row r="510" spans="2:2" ht="15.75" customHeight="1" x14ac:dyDescent="0.35">
      <c r="B510" s="202"/>
    </row>
    <row r="511" spans="2:2" ht="15.75" customHeight="1" x14ac:dyDescent="0.35">
      <c r="B511" s="202"/>
    </row>
    <row r="512" spans="2:2" ht="15.75" customHeight="1" x14ac:dyDescent="0.35">
      <c r="B512" s="202"/>
    </row>
    <row r="513" spans="2:2" ht="15.75" customHeight="1" x14ac:dyDescent="0.35">
      <c r="B513" s="202"/>
    </row>
    <row r="514" spans="2:2" ht="15.75" customHeight="1" x14ac:dyDescent="0.35">
      <c r="B514" s="202"/>
    </row>
    <row r="515" spans="2:2" ht="15.75" customHeight="1" x14ac:dyDescent="0.35">
      <c r="B515" s="202"/>
    </row>
    <row r="516" spans="2:2" ht="15.75" customHeight="1" x14ac:dyDescent="0.35">
      <c r="B516" s="202"/>
    </row>
    <row r="517" spans="2:2" ht="15.75" customHeight="1" x14ac:dyDescent="0.35">
      <c r="B517" s="202"/>
    </row>
    <row r="518" spans="2:2" ht="15.75" customHeight="1" x14ac:dyDescent="0.35">
      <c r="B518" s="202"/>
    </row>
    <row r="519" spans="2:2" ht="15.75" customHeight="1" x14ac:dyDescent="0.35">
      <c r="B519" s="202"/>
    </row>
    <row r="520" spans="2:2" ht="15.75" customHeight="1" x14ac:dyDescent="0.35">
      <c r="B520" s="202"/>
    </row>
    <row r="521" spans="2:2" ht="15.75" customHeight="1" x14ac:dyDescent="0.35">
      <c r="B521" s="202"/>
    </row>
    <row r="522" spans="2:2" ht="15.75" customHeight="1" x14ac:dyDescent="0.35">
      <c r="B522" s="202"/>
    </row>
    <row r="523" spans="2:2" ht="15.75" customHeight="1" x14ac:dyDescent="0.35">
      <c r="B523" s="202"/>
    </row>
    <row r="524" spans="2:2" ht="15.75" customHeight="1" x14ac:dyDescent="0.35">
      <c r="B524" s="202"/>
    </row>
    <row r="525" spans="2:2" ht="15.75" customHeight="1" x14ac:dyDescent="0.35">
      <c r="B525" s="202"/>
    </row>
    <row r="526" spans="2:2" ht="15.75" customHeight="1" x14ac:dyDescent="0.35">
      <c r="B526" s="202"/>
    </row>
    <row r="527" spans="2:2" ht="15.75" customHeight="1" x14ac:dyDescent="0.35">
      <c r="B527" s="202"/>
    </row>
    <row r="528" spans="2:2" ht="15.75" customHeight="1" x14ac:dyDescent="0.35">
      <c r="B528" s="202"/>
    </row>
    <row r="529" spans="2:2" ht="15.75" customHeight="1" x14ac:dyDescent="0.35">
      <c r="B529" s="202"/>
    </row>
    <row r="530" spans="2:2" ht="15.75" customHeight="1" x14ac:dyDescent="0.35">
      <c r="B530" s="202"/>
    </row>
    <row r="531" spans="2:2" ht="15.75" customHeight="1" x14ac:dyDescent="0.35">
      <c r="B531" s="202"/>
    </row>
    <row r="532" spans="2:2" ht="15.75" customHeight="1" x14ac:dyDescent="0.35">
      <c r="B532" s="202"/>
    </row>
    <row r="533" spans="2:2" ht="15.75" customHeight="1" x14ac:dyDescent="0.35">
      <c r="B533" s="202"/>
    </row>
    <row r="534" spans="2:2" ht="15.75" customHeight="1" x14ac:dyDescent="0.35">
      <c r="B534" s="202"/>
    </row>
    <row r="535" spans="2:2" ht="15.75" customHeight="1" x14ac:dyDescent="0.35">
      <c r="B535" s="202"/>
    </row>
    <row r="536" spans="2:2" ht="15.75" customHeight="1" x14ac:dyDescent="0.35">
      <c r="B536" s="202"/>
    </row>
    <row r="537" spans="2:2" ht="15.75" customHeight="1" x14ac:dyDescent="0.35">
      <c r="B537" s="202"/>
    </row>
    <row r="538" spans="2:2" ht="15.75" customHeight="1" x14ac:dyDescent="0.35">
      <c r="B538" s="202"/>
    </row>
    <row r="539" spans="2:2" ht="15.75" customHeight="1" x14ac:dyDescent="0.35">
      <c r="B539" s="202"/>
    </row>
    <row r="540" spans="2:2" ht="15.75" customHeight="1" x14ac:dyDescent="0.35">
      <c r="B540" s="202"/>
    </row>
    <row r="541" spans="2:2" ht="15.75" customHeight="1" x14ac:dyDescent="0.35">
      <c r="B541" s="202"/>
    </row>
    <row r="542" spans="2:2" ht="15.75" customHeight="1" x14ac:dyDescent="0.35">
      <c r="B542" s="202"/>
    </row>
    <row r="543" spans="2:2" ht="15.75" customHeight="1" x14ac:dyDescent="0.35">
      <c r="B543" s="202"/>
    </row>
    <row r="544" spans="2:2" ht="15.75" customHeight="1" x14ac:dyDescent="0.35">
      <c r="B544" s="202"/>
    </row>
    <row r="545" spans="2:2" ht="15.75" customHeight="1" x14ac:dyDescent="0.35">
      <c r="B545" s="202"/>
    </row>
    <row r="546" spans="2:2" ht="15.75" customHeight="1" x14ac:dyDescent="0.35">
      <c r="B546" s="202"/>
    </row>
    <row r="547" spans="2:2" ht="15.75" customHeight="1" x14ac:dyDescent="0.35">
      <c r="B547" s="202"/>
    </row>
    <row r="548" spans="2:2" ht="15.75" customHeight="1" x14ac:dyDescent="0.35">
      <c r="B548" s="202"/>
    </row>
    <row r="549" spans="2:2" ht="15.75" customHeight="1" x14ac:dyDescent="0.35">
      <c r="B549" s="202"/>
    </row>
    <row r="550" spans="2:2" ht="15.75" customHeight="1" x14ac:dyDescent="0.35">
      <c r="B550" s="202"/>
    </row>
    <row r="551" spans="2:2" ht="15.75" customHeight="1" x14ac:dyDescent="0.35">
      <c r="B551" s="202"/>
    </row>
    <row r="552" spans="2:2" ht="15.75" customHeight="1" x14ac:dyDescent="0.35">
      <c r="B552" s="202"/>
    </row>
    <row r="553" spans="2:2" ht="15.75" customHeight="1" x14ac:dyDescent="0.35">
      <c r="B553" s="202"/>
    </row>
    <row r="554" spans="2:2" ht="15.75" customHeight="1" x14ac:dyDescent="0.35">
      <c r="B554" s="202"/>
    </row>
    <row r="555" spans="2:2" ht="15.75" customHeight="1" x14ac:dyDescent="0.35">
      <c r="B555" s="202"/>
    </row>
    <row r="556" spans="2:2" ht="15.75" customHeight="1" x14ac:dyDescent="0.35">
      <c r="B556" s="202"/>
    </row>
    <row r="557" spans="2:2" ht="15.75" customHeight="1" x14ac:dyDescent="0.35">
      <c r="B557" s="202"/>
    </row>
    <row r="558" spans="2:2" ht="15.75" customHeight="1" x14ac:dyDescent="0.35">
      <c r="B558" s="202"/>
    </row>
    <row r="559" spans="2:2" ht="15.75" customHeight="1" x14ac:dyDescent="0.35">
      <c r="B559" s="202"/>
    </row>
    <row r="560" spans="2:2" ht="15.75" customHeight="1" x14ac:dyDescent="0.35">
      <c r="B560" s="202"/>
    </row>
    <row r="561" spans="2:2" ht="15.75" customHeight="1" x14ac:dyDescent="0.35">
      <c r="B561" s="202"/>
    </row>
    <row r="562" spans="2:2" ht="15.75" customHeight="1" x14ac:dyDescent="0.35">
      <c r="B562" s="202"/>
    </row>
    <row r="563" spans="2:2" ht="15.75" customHeight="1" x14ac:dyDescent="0.35">
      <c r="B563" s="202"/>
    </row>
    <row r="564" spans="2:2" ht="15.75" customHeight="1" x14ac:dyDescent="0.35">
      <c r="B564" s="202"/>
    </row>
    <row r="565" spans="2:2" ht="15.75" customHeight="1" x14ac:dyDescent="0.35">
      <c r="B565" s="202"/>
    </row>
    <row r="566" spans="2:2" ht="15.75" customHeight="1" x14ac:dyDescent="0.35">
      <c r="B566" s="202"/>
    </row>
    <row r="567" spans="2:2" ht="15.75" customHeight="1" x14ac:dyDescent="0.35">
      <c r="B567" s="202"/>
    </row>
    <row r="568" spans="2:2" ht="15.75" customHeight="1" x14ac:dyDescent="0.35">
      <c r="B568" s="202"/>
    </row>
    <row r="569" spans="2:2" ht="15.75" customHeight="1" x14ac:dyDescent="0.35">
      <c r="B569" s="202"/>
    </row>
    <row r="570" spans="2:2" ht="15.75" customHeight="1" x14ac:dyDescent="0.35">
      <c r="B570" s="202"/>
    </row>
    <row r="571" spans="2:2" ht="15.75" customHeight="1" x14ac:dyDescent="0.35">
      <c r="B571" s="202"/>
    </row>
    <row r="572" spans="2:2" ht="15.75" customHeight="1" x14ac:dyDescent="0.35">
      <c r="B572" s="202"/>
    </row>
    <row r="573" spans="2:2" ht="15.75" customHeight="1" x14ac:dyDescent="0.35">
      <c r="B573" s="202"/>
    </row>
    <row r="574" spans="2:2" ht="15.75" customHeight="1" x14ac:dyDescent="0.35">
      <c r="B574" s="202"/>
    </row>
    <row r="575" spans="2:2" ht="15.75" customHeight="1" x14ac:dyDescent="0.35">
      <c r="B575" s="202"/>
    </row>
    <row r="576" spans="2:2" ht="15.75" customHeight="1" x14ac:dyDescent="0.35">
      <c r="B576" s="202"/>
    </row>
    <row r="577" spans="2:2" ht="15.75" customHeight="1" x14ac:dyDescent="0.35">
      <c r="B577" s="202"/>
    </row>
    <row r="578" spans="2:2" ht="15.75" customHeight="1" x14ac:dyDescent="0.35">
      <c r="B578" s="202"/>
    </row>
    <row r="579" spans="2:2" ht="15.75" customHeight="1" x14ac:dyDescent="0.35">
      <c r="B579" s="202"/>
    </row>
    <row r="580" spans="2:2" ht="15.75" customHeight="1" x14ac:dyDescent="0.35">
      <c r="B580" s="202"/>
    </row>
    <row r="581" spans="2:2" ht="15.75" customHeight="1" x14ac:dyDescent="0.35">
      <c r="B581" s="202"/>
    </row>
    <row r="582" spans="2:2" ht="15.75" customHeight="1" x14ac:dyDescent="0.35">
      <c r="B582" s="202"/>
    </row>
    <row r="583" spans="2:2" ht="15.75" customHeight="1" x14ac:dyDescent="0.35">
      <c r="B583" s="202"/>
    </row>
    <row r="584" spans="2:2" ht="15.75" customHeight="1" x14ac:dyDescent="0.35">
      <c r="B584" s="202"/>
    </row>
    <row r="585" spans="2:2" ht="15.75" customHeight="1" x14ac:dyDescent="0.35">
      <c r="B585" s="202"/>
    </row>
    <row r="586" spans="2:2" ht="15.75" customHeight="1" x14ac:dyDescent="0.35">
      <c r="B586" s="202"/>
    </row>
    <row r="587" spans="2:2" ht="15.75" customHeight="1" x14ac:dyDescent="0.35">
      <c r="B587" s="202"/>
    </row>
    <row r="588" spans="2:2" ht="15.75" customHeight="1" x14ac:dyDescent="0.35">
      <c r="B588" s="202"/>
    </row>
    <row r="589" spans="2:2" ht="15.75" customHeight="1" x14ac:dyDescent="0.35">
      <c r="B589" s="202"/>
    </row>
    <row r="590" spans="2:2" ht="15.75" customHeight="1" x14ac:dyDescent="0.35">
      <c r="B590" s="202"/>
    </row>
    <row r="591" spans="2:2" ht="15.75" customHeight="1" x14ac:dyDescent="0.35">
      <c r="B591" s="202"/>
    </row>
    <row r="592" spans="2:2" ht="15.75" customHeight="1" x14ac:dyDescent="0.35">
      <c r="B592" s="202"/>
    </row>
    <row r="593" spans="2:2" ht="15.75" customHeight="1" x14ac:dyDescent="0.35">
      <c r="B593" s="202"/>
    </row>
    <row r="594" spans="2:2" ht="15.75" customHeight="1" x14ac:dyDescent="0.35">
      <c r="B594" s="202"/>
    </row>
    <row r="595" spans="2:2" ht="15.75" customHeight="1" x14ac:dyDescent="0.35">
      <c r="B595" s="202"/>
    </row>
    <row r="596" spans="2:2" ht="15.75" customHeight="1" x14ac:dyDescent="0.35">
      <c r="B596" s="202"/>
    </row>
    <row r="597" spans="2:2" ht="15.75" customHeight="1" x14ac:dyDescent="0.35">
      <c r="B597" s="202"/>
    </row>
    <row r="598" spans="2:2" ht="15.75" customHeight="1" x14ac:dyDescent="0.35">
      <c r="B598" s="202"/>
    </row>
    <row r="599" spans="2:2" ht="15.75" customHeight="1" x14ac:dyDescent="0.35">
      <c r="B599" s="202"/>
    </row>
    <row r="600" spans="2:2" ht="15.75" customHeight="1" x14ac:dyDescent="0.35">
      <c r="B600" s="202"/>
    </row>
    <row r="601" spans="2:2" ht="15.75" customHeight="1" x14ac:dyDescent="0.35">
      <c r="B601" s="202"/>
    </row>
    <row r="602" spans="2:2" ht="15.75" customHeight="1" x14ac:dyDescent="0.35">
      <c r="B602" s="202"/>
    </row>
    <row r="603" spans="2:2" ht="15.75" customHeight="1" x14ac:dyDescent="0.35">
      <c r="B603" s="202"/>
    </row>
    <row r="604" spans="2:2" ht="15.75" customHeight="1" x14ac:dyDescent="0.35">
      <c r="B604" s="202"/>
    </row>
    <row r="605" spans="2:2" ht="15.75" customHeight="1" x14ac:dyDescent="0.35">
      <c r="B605" s="202"/>
    </row>
    <row r="606" spans="2:2" ht="15.75" customHeight="1" x14ac:dyDescent="0.35">
      <c r="B606" s="202"/>
    </row>
    <row r="607" spans="2:2" ht="15.75" customHeight="1" x14ac:dyDescent="0.35">
      <c r="B607" s="202"/>
    </row>
    <row r="608" spans="2:2" ht="15.75" customHeight="1" x14ac:dyDescent="0.35">
      <c r="B608" s="202"/>
    </row>
    <row r="609" spans="2:2" ht="15.75" customHeight="1" x14ac:dyDescent="0.35">
      <c r="B609" s="202"/>
    </row>
    <row r="610" spans="2:2" ht="15.75" customHeight="1" x14ac:dyDescent="0.35">
      <c r="B610" s="202"/>
    </row>
    <row r="611" spans="2:2" ht="15.75" customHeight="1" x14ac:dyDescent="0.35">
      <c r="B611" s="202"/>
    </row>
    <row r="612" spans="2:2" ht="15.75" customHeight="1" x14ac:dyDescent="0.35">
      <c r="B612" s="202"/>
    </row>
    <row r="613" spans="2:2" ht="15.75" customHeight="1" x14ac:dyDescent="0.35">
      <c r="B613" s="202"/>
    </row>
    <row r="614" spans="2:2" ht="15.75" customHeight="1" x14ac:dyDescent="0.35">
      <c r="B614" s="202"/>
    </row>
    <row r="615" spans="2:2" ht="15.75" customHeight="1" x14ac:dyDescent="0.35">
      <c r="B615" s="202"/>
    </row>
    <row r="616" spans="2:2" ht="15.75" customHeight="1" x14ac:dyDescent="0.35">
      <c r="B616" s="202"/>
    </row>
    <row r="617" spans="2:2" ht="15.75" customHeight="1" x14ac:dyDescent="0.35">
      <c r="B617" s="202"/>
    </row>
    <row r="618" spans="2:2" ht="15.75" customHeight="1" x14ac:dyDescent="0.35">
      <c r="B618" s="202"/>
    </row>
    <row r="619" spans="2:2" ht="15.75" customHeight="1" x14ac:dyDescent="0.35">
      <c r="B619" s="202"/>
    </row>
    <row r="620" spans="2:2" ht="15.75" customHeight="1" x14ac:dyDescent="0.35">
      <c r="B620" s="202"/>
    </row>
    <row r="621" spans="2:2" ht="15.75" customHeight="1" x14ac:dyDescent="0.35">
      <c r="B621" s="202"/>
    </row>
    <row r="622" spans="2:2" ht="15.75" customHeight="1" x14ac:dyDescent="0.35">
      <c r="B622" s="202"/>
    </row>
    <row r="623" spans="2:2" ht="15.75" customHeight="1" x14ac:dyDescent="0.35">
      <c r="B623" s="202"/>
    </row>
    <row r="624" spans="2:2" ht="15.75" customHeight="1" x14ac:dyDescent="0.35">
      <c r="B624" s="202"/>
    </row>
    <row r="625" spans="2:2" ht="15.75" customHeight="1" x14ac:dyDescent="0.35">
      <c r="B625" s="202"/>
    </row>
    <row r="626" spans="2:2" ht="15.75" customHeight="1" x14ac:dyDescent="0.35">
      <c r="B626" s="202"/>
    </row>
    <row r="627" spans="2:2" ht="15.75" customHeight="1" x14ac:dyDescent="0.35">
      <c r="B627" s="202"/>
    </row>
    <row r="628" spans="2:2" ht="15.75" customHeight="1" x14ac:dyDescent="0.35">
      <c r="B628" s="202"/>
    </row>
    <row r="629" spans="2:2" ht="15.75" customHeight="1" x14ac:dyDescent="0.35">
      <c r="B629" s="202"/>
    </row>
    <row r="630" spans="2:2" ht="15.75" customHeight="1" x14ac:dyDescent="0.35">
      <c r="B630" s="202"/>
    </row>
    <row r="631" spans="2:2" ht="15.75" customHeight="1" x14ac:dyDescent="0.35">
      <c r="B631" s="202"/>
    </row>
    <row r="632" spans="2:2" ht="15.75" customHeight="1" x14ac:dyDescent="0.35">
      <c r="B632" s="202"/>
    </row>
    <row r="633" spans="2:2" ht="15.75" customHeight="1" x14ac:dyDescent="0.35">
      <c r="B633" s="202"/>
    </row>
    <row r="634" spans="2:2" ht="15.75" customHeight="1" x14ac:dyDescent="0.35">
      <c r="B634" s="202"/>
    </row>
    <row r="635" spans="2:2" ht="15.75" customHeight="1" x14ac:dyDescent="0.35">
      <c r="B635" s="202"/>
    </row>
    <row r="636" spans="2:2" ht="15.75" customHeight="1" x14ac:dyDescent="0.35">
      <c r="B636" s="202"/>
    </row>
    <row r="637" spans="2:2" ht="15.75" customHeight="1" x14ac:dyDescent="0.35">
      <c r="B637" s="202"/>
    </row>
    <row r="638" spans="2:2" ht="15.75" customHeight="1" x14ac:dyDescent="0.35">
      <c r="B638" s="202"/>
    </row>
    <row r="639" spans="2:2" ht="15.75" customHeight="1" x14ac:dyDescent="0.35">
      <c r="B639" s="202"/>
    </row>
    <row r="640" spans="2:2" ht="15.75" customHeight="1" x14ac:dyDescent="0.35">
      <c r="B640" s="202"/>
    </row>
    <row r="641" spans="2:2" ht="15.75" customHeight="1" x14ac:dyDescent="0.35">
      <c r="B641" s="202"/>
    </row>
    <row r="642" spans="2:2" ht="15.75" customHeight="1" x14ac:dyDescent="0.35">
      <c r="B642" s="202"/>
    </row>
    <row r="643" spans="2:2" ht="15.75" customHeight="1" x14ac:dyDescent="0.35">
      <c r="B643" s="202"/>
    </row>
    <row r="644" spans="2:2" ht="15.75" customHeight="1" x14ac:dyDescent="0.35">
      <c r="B644" s="202"/>
    </row>
    <row r="645" spans="2:2" ht="15.75" customHeight="1" x14ac:dyDescent="0.35">
      <c r="B645" s="202"/>
    </row>
    <row r="646" spans="2:2" ht="15.75" customHeight="1" x14ac:dyDescent="0.35">
      <c r="B646" s="202"/>
    </row>
    <row r="647" spans="2:2" ht="15.75" customHeight="1" x14ac:dyDescent="0.35">
      <c r="B647" s="202"/>
    </row>
    <row r="648" spans="2:2" ht="15.75" customHeight="1" x14ac:dyDescent="0.35">
      <c r="B648" s="202"/>
    </row>
    <row r="649" spans="2:2" ht="15.75" customHeight="1" x14ac:dyDescent="0.35">
      <c r="B649" s="202"/>
    </row>
    <row r="650" spans="2:2" ht="15.75" customHeight="1" x14ac:dyDescent="0.35">
      <c r="B650" s="202"/>
    </row>
    <row r="651" spans="2:2" ht="15.75" customHeight="1" x14ac:dyDescent="0.35">
      <c r="B651" s="202"/>
    </row>
    <row r="652" spans="2:2" ht="15.75" customHeight="1" x14ac:dyDescent="0.35">
      <c r="B652" s="202"/>
    </row>
    <row r="653" spans="2:2" ht="15.75" customHeight="1" x14ac:dyDescent="0.35">
      <c r="B653" s="202"/>
    </row>
    <row r="654" spans="2:2" ht="15.75" customHeight="1" x14ac:dyDescent="0.35">
      <c r="B654" s="202"/>
    </row>
    <row r="655" spans="2:2" ht="15.75" customHeight="1" x14ac:dyDescent="0.35">
      <c r="B655" s="202"/>
    </row>
    <row r="656" spans="2:2" ht="15.75" customHeight="1" x14ac:dyDescent="0.35">
      <c r="B656" s="202"/>
    </row>
    <row r="657" spans="2:2" ht="15.75" customHeight="1" x14ac:dyDescent="0.35">
      <c r="B657" s="202"/>
    </row>
    <row r="658" spans="2:2" ht="15.75" customHeight="1" x14ac:dyDescent="0.35">
      <c r="B658" s="202"/>
    </row>
    <row r="659" spans="2:2" ht="15.75" customHeight="1" x14ac:dyDescent="0.35">
      <c r="B659" s="202"/>
    </row>
    <row r="660" spans="2:2" ht="15.75" customHeight="1" x14ac:dyDescent="0.35">
      <c r="B660" s="202"/>
    </row>
    <row r="661" spans="2:2" ht="15.75" customHeight="1" x14ac:dyDescent="0.35">
      <c r="B661" s="202"/>
    </row>
    <row r="662" spans="2:2" ht="15.75" customHeight="1" x14ac:dyDescent="0.35">
      <c r="B662" s="202"/>
    </row>
    <row r="663" spans="2:2" ht="15.75" customHeight="1" x14ac:dyDescent="0.35">
      <c r="B663" s="202"/>
    </row>
    <row r="664" spans="2:2" ht="15.75" customHeight="1" x14ac:dyDescent="0.35">
      <c r="B664" s="202"/>
    </row>
    <row r="665" spans="2:2" ht="15.75" customHeight="1" x14ac:dyDescent="0.35">
      <c r="B665" s="202"/>
    </row>
    <row r="666" spans="2:2" ht="15.75" customHeight="1" x14ac:dyDescent="0.35">
      <c r="B666" s="202"/>
    </row>
    <row r="667" spans="2:2" ht="15.75" customHeight="1" x14ac:dyDescent="0.35">
      <c r="B667" s="202"/>
    </row>
    <row r="668" spans="2:2" ht="15.75" customHeight="1" x14ac:dyDescent="0.35">
      <c r="B668" s="202"/>
    </row>
    <row r="669" spans="2:2" ht="15.75" customHeight="1" x14ac:dyDescent="0.35">
      <c r="B669" s="202"/>
    </row>
    <row r="670" spans="2:2" ht="15.75" customHeight="1" x14ac:dyDescent="0.35">
      <c r="B670" s="202"/>
    </row>
    <row r="671" spans="2:2" ht="15.75" customHeight="1" x14ac:dyDescent="0.35">
      <c r="B671" s="202"/>
    </row>
    <row r="672" spans="2:2" ht="15.75" customHeight="1" x14ac:dyDescent="0.35">
      <c r="B672" s="202"/>
    </row>
    <row r="673" spans="2:2" ht="15.75" customHeight="1" x14ac:dyDescent="0.35">
      <c r="B673" s="202"/>
    </row>
    <row r="674" spans="2:2" ht="15.75" customHeight="1" x14ac:dyDescent="0.35">
      <c r="B674" s="202"/>
    </row>
    <row r="675" spans="2:2" ht="15.75" customHeight="1" x14ac:dyDescent="0.35">
      <c r="B675" s="202"/>
    </row>
    <row r="676" spans="2:2" ht="15.75" customHeight="1" x14ac:dyDescent="0.35">
      <c r="B676" s="202"/>
    </row>
    <row r="677" spans="2:2" ht="15.75" customHeight="1" x14ac:dyDescent="0.35">
      <c r="B677" s="202"/>
    </row>
    <row r="678" spans="2:2" ht="15.75" customHeight="1" x14ac:dyDescent="0.35">
      <c r="B678" s="202"/>
    </row>
    <row r="679" spans="2:2" ht="15.75" customHeight="1" x14ac:dyDescent="0.35">
      <c r="B679" s="202"/>
    </row>
    <row r="680" spans="2:2" ht="15.75" customHeight="1" x14ac:dyDescent="0.35">
      <c r="B680" s="202"/>
    </row>
    <row r="681" spans="2:2" ht="15.75" customHeight="1" x14ac:dyDescent="0.35">
      <c r="B681" s="202"/>
    </row>
    <row r="682" spans="2:2" ht="15.75" customHeight="1" x14ac:dyDescent="0.35">
      <c r="B682" s="202"/>
    </row>
    <row r="683" spans="2:2" ht="15.75" customHeight="1" x14ac:dyDescent="0.35">
      <c r="B683" s="202"/>
    </row>
    <row r="684" spans="2:2" ht="15.75" customHeight="1" x14ac:dyDescent="0.35">
      <c r="B684" s="202"/>
    </row>
    <row r="685" spans="2:2" ht="15.75" customHeight="1" x14ac:dyDescent="0.35">
      <c r="B685" s="202"/>
    </row>
    <row r="686" spans="2:2" ht="15.75" customHeight="1" x14ac:dyDescent="0.35">
      <c r="B686" s="202"/>
    </row>
    <row r="687" spans="2:2" ht="15.75" customHeight="1" x14ac:dyDescent="0.35">
      <c r="B687" s="202"/>
    </row>
    <row r="688" spans="2:2" ht="15.75" customHeight="1" x14ac:dyDescent="0.35">
      <c r="B688" s="202"/>
    </row>
    <row r="689" spans="2:2" ht="15.75" customHeight="1" x14ac:dyDescent="0.35">
      <c r="B689" s="202"/>
    </row>
    <row r="690" spans="2:2" ht="15.75" customHeight="1" x14ac:dyDescent="0.35">
      <c r="B690" s="202"/>
    </row>
    <row r="691" spans="2:2" ht="15.75" customHeight="1" x14ac:dyDescent="0.35">
      <c r="B691" s="202"/>
    </row>
    <row r="692" spans="2:2" ht="15.75" customHeight="1" x14ac:dyDescent="0.35">
      <c r="B692" s="202"/>
    </row>
    <row r="693" spans="2:2" ht="15.75" customHeight="1" x14ac:dyDescent="0.35">
      <c r="B693" s="202"/>
    </row>
    <row r="694" spans="2:2" ht="15.75" customHeight="1" x14ac:dyDescent="0.35">
      <c r="B694" s="202"/>
    </row>
    <row r="695" spans="2:2" ht="15.75" customHeight="1" x14ac:dyDescent="0.35">
      <c r="B695" s="202"/>
    </row>
    <row r="696" spans="2:2" ht="15.75" customHeight="1" x14ac:dyDescent="0.35">
      <c r="B696" s="202"/>
    </row>
    <row r="697" spans="2:2" ht="15.75" customHeight="1" x14ac:dyDescent="0.35">
      <c r="B697" s="202"/>
    </row>
    <row r="698" spans="2:2" ht="15.75" customHeight="1" x14ac:dyDescent="0.35">
      <c r="B698" s="202"/>
    </row>
    <row r="699" spans="2:2" ht="15.75" customHeight="1" x14ac:dyDescent="0.35">
      <c r="B699" s="202"/>
    </row>
    <row r="700" spans="2:2" ht="15.75" customHeight="1" x14ac:dyDescent="0.35">
      <c r="B700" s="202"/>
    </row>
    <row r="701" spans="2:2" ht="15.75" customHeight="1" x14ac:dyDescent="0.35">
      <c r="B701" s="202"/>
    </row>
    <row r="702" spans="2:2" ht="15.75" customHeight="1" x14ac:dyDescent="0.35">
      <c r="B702" s="202"/>
    </row>
    <row r="703" spans="2:2" ht="15.75" customHeight="1" x14ac:dyDescent="0.35">
      <c r="B703" s="202"/>
    </row>
    <row r="704" spans="2:2" ht="15.75" customHeight="1" x14ac:dyDescent="0.35">
      <c r="B704" s="202"/>
    </row>
    <row r="705" spans="2:2" ht="15.75" customHeight="1" x14ac:dyDescent="0.35">
      <c r="B705" s="202"/>
    </row>
    <row r="706" spans="2:2" ht="15.75" customHeight="1" x14ac:dyDescent="0.35">
      <c r="B706" s="202"/>
    </row>
    <row r="707" spans="2:2" ht="15.75" customHeight="1" x14ac:dyDescent="0.35">
      <c r="B707" s="202"/>
    </row>
    <row r="708" spans="2:2" ht="15.75" customHeight="1" x14ac:dyDescent="0.35">
      <c r="B708" s="202"/>
    </row>
    <row r="709" spans="2:2" ht="15.75" customHeight="1" x14ac:dyDescent="0.35">
      <c r="B709" s="202"/>
    </row>
    <row r="710" spans="2:2" ht="15.75" customHeight="1" x14ac:dyDescent="0.35">
      <c r="B710" s="202"/>
    </row>
    <row r="711" spans="2:2" ht="15.75" customHeight="1" x14ac:dyDescent="0.35">
      <c r="B711" s="202"/>
    </row>
    <row r="712" spans="2:2" ht="15.75" customHeight="1" x14ac:dyDescent="0.35">
      <c r="B712" s="202"/>
    </row>
    <row r="713" spans="2:2" ht="15.75" customHeight="1" x14ac:dyDescent="0.35">
      <c r="B713" s="202"/>
    </row>
    <row r="714" spans="2:2" ht="15.75" customHeight="1" x14ac:dyDescent="0.35">
      <c r="B714" s="202"/>
    </row>
    <row r="715" spans="2:2" ht="15.75" customHeight="1" x14ac:dyDescent="0.35">
      <c r="B715" s="202"/>
    </row>
    <row r="716" spans="2:2" ht="15.75" customHeight="1" x14ac:dyDescent="0.35">
      <c r="B716" s="202"/>
    </row>
    <row r="717" spans="2:2" ht="15.75" customHeight="1" x14ac:dyDescent="0.35">
      <c r="B717" s="202"/>
    </row>
    <row r="718" spans="2:2" ht="15.75" customHeight="1" x14ac:dyDescent="0.35">
      <c r="B718" s="202"/>
    </row>
    <row r="719" spans="2:2" ht="15.75" customHeight="1" x14ac:dyDescent="0.35">
      <c r="B719" s="202"/>
    </row>
    <row r="720" spans="2:2" ht="15.75" customHeight="1" x14ac:dyDescent="0.35">
      <c r="B720" s="202"/>
    </row>
    <row r="721" spans="2:2" ht="15.75" customHeight="1" x14ac:dyDescent="0.35">
      <c r="B721" s="202"/>
    </row>
    <row r="722" spans="2:2" ht="15.75" customHeight="1" x14ac:dyDescent="0.35">
      <c r="B722" s="202"/>
    </row>
    <row r="723" spans="2:2" ht="15.75" customHeight="1" x14ac:dyDescent="0.35">
      <c r="B723" s="202"/>
    </row>
    <row r="724" spans="2:2" ht="15.75" customHeight="1" x14ac:dyDescent="0.35">
      <c r="B724" s="202"/>
    </row>
    <row r="725" spans="2:2" ht="15.75" customHeight="1" x14ac:dyDescent="0.35">
      <c r="B725" s="202"/>
    </row>
    <row r="726" spans="2:2" ht="15.75" customHeight="1" x14ac:dyDescent="0.35">
      <c r="B726" s="202"/>
    </row>
    <row r="727" spans="2:2" ht="15.75" customHeight="1" x14ac:dyDescent="0.35">
      <c r="B727" s="202"/>
    </row>
    <row r="728" spans="2:2" ht="15.75" customHeight="1" x14ac:dyDescent="0.35">
      <c r="B728" s="202"/>
    </row>
    <row r="729" spans="2:2" ht="15.75" customHeight="1" x14ac:dyDescent="0.35">
      <c r="B729" s="202"/>
    </row>
    <row r="730" spans="2:2" ht="15.75" customHeight="1" x14ac:dyDescent="0.35">
      <c r="B730" s="202"/>
    </row>
    <row r="731" spans="2:2" ht="15.75" customHeight="1" x14ac:dyDescent="0.35">
      <c r="B731" s="202"/>
    </row>
    <row r="732" spans="2:2" ht="15.75" customHeight="1" x14ac:dyDescent="0.35">
      <c r="B732" s="202"/>
    </row>
    <row r="733" spans="2:2" ht="15.75" customHeight="1" x14ac:dyDescent="0.35">
      <c r="B733" s="202"/>
    </row>
    <row r="734" spans="2:2" ht="15.75" customHeight="1" x14ac:dyDescent="0.35">
      <c r="B734" s="202"/>
    </row>
    <row r="735" spans="2:2" ht="15.75" customHeight="1" x14ac:dyDescent="0.35">
      <c r="B735" s="202"/>
    </row>
    <row r="736" spans="2:2" ht="15.75" customHeight="1" x14ac:dyDescent="0.35">
      <c r="B736" s="202"/>
    </row>
    <row r="737" spans="2:2" ht="15.75" customHeight="1" x14ac:dyDescent="0.35">
      <c r="B737" s="202"/>
    </row>
    <row r="738" spans="2:2" ht="15.75" customHeight="1" x14ac:dyDescent="0.35">
      <c r="B738" s="202"/>
    </row>
    <row r="739" spans="2:2" ht="15.75" customHeight="1" x14ac:dyDescent="0.35">
      <c r="B739" s="202"/>
    </row>
    <row r="740" spans="2:2" ht="15.75" customHeight="1" x14ac:dyDescent="0.35">
      <c r="B740" s="202"/>
    </row>
    <row r="741" spans="2:2" ht="15.75" customHeight="1" x14ac:dyDescent="0.35">
      <c r="B741" s="202"/>
    </row>
    <row r="742" spans="2:2" ht="15.75" customHeight="1" x14ac:dyDescent="0.35">
      <c r="B742" s="202"/>
    </row>
    <row r="743" spans="2:2" ht="15.75" customHeight="1" x14ac:dyDescent="0.35">
      <c r="B743" s="202"/>
    </row>
    <row r="744" spans="2:2" ht="15.75" customHeight="1" x14ac:dyDescent="0.35">
      <c r="B744" s="202"/>
    </row>
    <row r="745" spans="2:2" ht="15.75" customHeight="1" x14ac:dyDescent="0.35">
      <c r="B745" s="202"/>
    </row>
    <row r="746" spans="2:2" ht="15.75" customHeight="1" x14ac:dyDescent="0.35">
      <c r="B746" s="202"/>
    </row>
    <row r="747" spans="2:2" ht="15.75" customHeight="1" x14ac:dyDescent="0.35">
      <c r="B747" s="202"/>
    </row>
    <row r="748" spans="2:2" ht="15.75" customHeight="1" x14ac:dyDescent="0.35">
      <c r="B748" s="202"/>
    </row>
    <row r="749" spans="2:2" ht="15.75" customHeight="1" x14ac:dyDescent="0.35">
      <c r="B749" s="202"/>
    </row>
    <row r="750" spans="2:2" ht="15.75" customHeight="1" x14ac:dyDescent="0.35">
      <c r="B750" s="202"/>
    </row>
    <row r="751" spans="2:2" ht="15.75" customHeight="1" x14ac:dyDescent="0.35">
      <c r="B751" s="202"/>
    </row>
    <row r="752" spans="2:2" ht="15.75" customHeight="1" x14ac:dyDescent="0.35">
      <c r="B752" s="202"/>
    </row>
    <row r="753" spans="2:2" ht="15.75" customHeight="1" x14ac:dyDescent="0.35">
      <c r="B753" s="202"/>
    </row>
    <row r="754" spans="2:2" ht="15.75" customHeight="1" x14ac:dyDescent="0.35">
      <c r="B754" s="202"/>
    </row>
    <row r="755" spans="2:2" ht="15.75" customHeight="1" x14ac:dyDescent="0.35">
      <c r="B755" s="202"/>
    </row>
    <row r="756" spans="2:2" ht="15.75" customHeight="1" x14ac:dyDescent="0.35">
      <c r="B756" s="202"/>
    </row>
    <row r="757" spans="2:2" ht="15.75" customHeight="1" x14ac:dyDescent="0.35">
      <c r="B757" s="202"/>
    </row>
    <row r="758" spans="2:2" ht="15.75" customHeight="1" x14ac:dyDescent="0.35">
      <c r="B758" s="202"/>
    </row>
    <row r="759" spans="2:2" ht="15.75" customHeight="1" x14ac:dyDescent="0.35">
      <c r="B759" s="202"/>
    </row>
    <row r="760" spans="2:2" ht="15.75" customHeight="1" x14ac:dyDescent="0.35">
      <c r="B760" s="202"/>
    </row>
    <row r="761" spans="2:2" ht="15.75" customHeight="1" x14ac:dyDescent="0.35">
      <c r="B761" s="202"/>
    </row>
    <row r="762" spans="2:2" ht="15.75" customHeight="1" x14ac:dyDescent="0.35">
      <c r="B762" s="202"/>
    </row>
    <row r="763" spans="2:2" ht="15.75" customHeight="1" x14ac:dyDescent="0.35">
      <c r="B763" s="202"/>
    </row>
    <row r="764" spans="2:2" ht="15.75" customHeight="1" x14ac:dyDescent="0.35">
      <c r="B764" s="202"/>
    </row>
    <row r="765" spans="2:2" ht="15.75" customHeight="1" x14ac:dyDescent="0.35">
      <c r="B765" s="202"/>
    </row>
    <row r="766" spans="2:2" ht="15.75" customHeight="1" x14ac:dyDescent="0.35">
      <c r="B766" s="202"/>
    </row>
    <row r="767" spans="2:2" ht="15.75" customHeight="1" x14ac:dyDescent="0.35">
      <c r="B767" s="202"/>
    </row>
    <row r="768" spans="2:2" ht="15.75" customHeight="1" x14ac:dyDescent="0.35">
      <c r="B768" s="202"/>
    </row>
    <row r="769" spans="2:2" ht="15.75" customHeight="1" x14ac:dyDescent="0.35">
      <c r="B769" s="202"/>
    </row>
    <row r="770" spans="2:2" ht="15.75" customHeight="1" x14ac:dyDescent="0.35">
      <c r="B770" s="202"/>
    </row>
    <row r="771" spans="2:2" ht="15.75" customHeight="1" x14ac:dyDescent="0.35">
      <c r="B771" s="202"/>
    </row>
    <row r="772" spans="2:2" ht="15.75" customHeight="1" x14ac:dyDescent="0.35">
      <c r="B772" s="202"/>
    </row>
    <row r="773" spans="2:2" ht="15.75" customHeight="1" x14ac:dyDescent="0.35">
      <c r="B773" s="202"/>
    </row>
    <row r="774" spans="2:2" ht="15.75" customHeight="1" x14ac:dyDescent="0.35">
      <c r="B774" s="202"/>
    </row>
    <row r="775" spans="2:2" ht="15.75" customHeight="1" x14ac:dyDescent="0.35">
      <c r="B775" s="202"/>
    </row>
    <row r="776" spans="2:2" ht="15.75" customHeight="1" x14ac:dyDescent="0.35">
      <c r="B776" s="202"/>
    </row>
    <row r="777" spans="2:2" ht="15.75" customHeight="1" x14ac:dyDescent="0.35">
      <c r="B777" s="202"/>
    </row>
    <row r="778" spans="2:2" ht="15.75" customHeight="1" x14ac:dyDescent="0.35">
      <c r="B778" s="202"/>
    </row>
    <row r="779" spans="2:2" ht="15.75" customHeight="1" x14ac:dyDescent="0.35">
      <c r="B779" s="202"/>
    </row>
    <row r="780" spans="2:2" ht="15.75" customHeight="1" x14ac:dyDescent="0.35">
      <c r="B780" s="202"/>
    </row>
    <row r="781" spans="2:2" ht="15.75" customHeight="1" x14ac:dyDescent="0.35">
      <c r="B781" s="202"/>
    </row>
    <row r="782" spans="2:2" ht="15.75" customHeight="1" x14ac:dyDescent="0.35">
      <c r="B782" s="202"/>
    </row>
    <row r="783" spans="2:2" ht="15.75" customHeight="1" x14ac:dyDescent="0.35">
      <c r="B783" s="202"/>
    </row>
    <row r="784" spans="2:2" ht="15.75" customHeight="1" x14ac:dyDescent="0.35">
      <c r="B784" s="202"/>
    </row>
    <row r="785" spans="2:2" ht="15.75" customHeight="1" x14ac:dyDescent="0.35">
      <c r="B785" s="202"/>
    </row>
    <row r="786" spans="2:2" ht="15.75" customHeight="1" x14ac:dyDescent="0.35">
      <c r="B786" s="202"/>
    </row>
    <row r="787" spans="2:2" ht="15.75" customHeight="1" x14ac:dyDescent="0.35">
      <c r="B787" s="202"/>
    </row>
    <row r="788" spans="2:2" ht="15.75" customHeight="1" x14ac:dyDescent="0.35">
      <c r="B788" s="202"/>
    </row>
    <row r="789" spans="2:2" ht="15.75" customHeight="1" x14ac:dyDescent="0.35">
      <c r="B789" s="202"/>
    </row>
    <row r="790" spans="2:2" ht="15.75" customHeight="1" x14ac:dyDescent="0.35">
      <c r="B790" s="202"/>
    </row>
    <row r="791" spans="2:2" ht="15.75" customHeight="1" x14ac:dyDescent="0.35">
      <c r="B791" s="202"/>
    </row>
    <row r="792" spans="2:2" ht="15.75" customHeight="1" x14ac:dyDescent="0.35">
      <c r="B792" s="202"/>
    </row>
    <row r="793" spans="2:2" ht="15.75" customHeight="1" x14ac:dyDescent="0.35">
      <c r="B793" s="202"/>
    </row>
    <row r="794" spans="2:2" ht="15.75" customHeight="1" x14ac:dyDescent="0.35">
      <c r="B794" s="202"/>
    </row>
    <row r="795" spans="2:2" ht="15.75" customHeight="1" x14ac:dyDescent="0.35">
      <c r="B795" s="202"/>
    </row>
    <row r="796" spans="2:2" ht="15.75" customHeight="1" x14ac:dyDescent="0.35">
      <c r="B796" s="202"/>
    </row>
    <row r="797" spans="2:2" ht="15.75" customHeight="1" x14ac:dyDescent="0.35">
      <c r="B797" s="202"/>
    </row>
    <row r="798" spans="2:2" ht="15.75" customHeight="1" x14ac:dyDescent="0.35">
      <c r="B798" s="202"/>
    </row>
    <row r="799" spans="2:2" ht="15.75" customHeight="1" x14ac:dyDescent="0.35">
      <c r="B799" s="202"/>
    </row>
    <row r="800" spans="2:2" ht="15.75" customHeight="1" x14ac:dyDescent="0.35">
      <c r="B800" s="202"/>
    </row>
    <row r="801" spans="2:2" ht="15.75" customHeight="1" x14ac:dyDescent="0.35">
      <c r="B801" s="202"/>
    </row>
    <row r="802" spans="2:2" ht="15.75" customHeight="1" x14ac:dyDescent="0.35">
      <c r="B802" s="202"/>
    </row>
    <row r="803" spans="2:2" ht="15.75" customHeight="1" x14ac:dyDescent="0.35">
      <c r="B803" s="202"/>
    </row>
    <row r="804" spans="2:2" ht="15.75" customHeight="1" x14ac:dyDescent="0.35">
      <c r="B804" s="202"/>
    </row>
    <row r="805" spans="2:2" ht="15.75" customHeight="1" x14ac:dyDescent="0.35">
      <c r="B805" s="202"/>
    </row>
    <row r="806" spans="2:2" ht="15.75" customHeight="1" x14ac:dyDescent="0.35">
      <c r="B806" s="202"/>
    </row>
    <row r="807" spans="2:2" ht="15.75" customHeight="1" x14ac:dyDescent="0.35">
      <c r="B807" s="202"/>
    </row>
    <row r="808" spans="2:2" ht="15.75" customHeight="1" x14ac:dyDescent="0.35">
      <c r="B808" s="202"/>
    </row>
    <row r="809" spans="2:2" ht="15.75" customHeight="1" x14ac:dyDescent="0.35">
      <c r="B809" s="202"/>
    </row>
    <row r="810" spans="2:2" ht="15.75" customHeight="1" x14ac:dyDescent="0.35">
      <c r="B810" s="202"/>
    </row>
    <row r="811" spans="2:2" ht="15.75" customHeight="1" x14ac:dyDescent="0.35">
      <c r="B811" s="202"/>
    </row>
    <row r="812" spans="2:2" ht="15.75" customHeight="1" x14ac:dyDescent="0.35">
      <c r="B812" s="202"/>
    </row>
    <row r="813" spans="2:2" ht="15.75" customHeight="1" x14ac:dyDescent="0.35">
      <c r="B813" s="202"/>
    </row>
    <row r="814" spans="2:2" ht="15.75" customHeight="1" x14ac:dyDescent="0.35">
      <c r="B814" s="202"/>
    </row>
    <row r="815" spans="2:2" ht="15.75" customHeight="1" x14ac:dyDescent="0.35">
      <c r="B815" s="202"/>
    </row>
    <row r="816" spans="2:2" ht="15.75" customHeight="1" x14ac:dyDescent="0.35">
      <c r="B816" s="202"/>
    </row>
    <row r="817" spans="2:2" ht="15.75" customHeight="1" x14ac:dyDescent="0.35">
      <c r="B817" s="202"/>
    </row>
    <row r="818" spans="2:2" ht="15.75" customHeight="1" x14ac:dyDescent="0.35">
      <c r="B818" s="202"/>
    </row>
    <row r="819" spans="2:2" ht="15.75" customHeight="1" x14ac:dyDescent="0.35">
      <c r="B819" s="202"/>
    </row>
    <row r="820" spans="2:2" ht="15.75" customHeight="1" x14ac:dyDescent="0.35">
      <c r="B820" s="202"/>
    </row>
    <row r="821" spans="2:2" ht="15.75" customHeight="1" x14ac:dyDescent="0.35">
      <c r="B821" s="202"/>
    </row>
    <row r="822" spans="2:2" ht="15.75" customHeight="1" x14ac:dyDescent="0.35">
      <c r="B822" s="202"/>
    </row>
    <row r="823" spans="2:2" ht="15.75" customHeight="1" x14ac:dyDescent="0.35">
      <c r="B823" s="202"/>
    </row>
    <row r="824" spans="2:2" ht="15.75" customHeight="1" x14ac:dyDescent="0.35">
      <c r="B824" s="202"/>
    </row>
    <row r="825" spans="2:2" ht="15.75" customHeight="1" x14ac:dyDescent="0.35">
      <c r="B825" s="202"/>
    </row>
    <row r="826" spans="2:2" ht="15.75" customHeight="1" x14ac:dyDescent="0.35">
      <c r="B826" s="202"/>
    </row>
    <row r="827" spans="2:2" ht="15.75" customHeight="1" x14ac:dyDescent="0.35">
      <c r="B827" s="202"/>
    </row>
    <row r="828" spans="2:2" ht="15.75" customHeight="1" x14ac:dyDescent="0.35">
      <c r="B828" s="202"/>
    </row>
    <row r="829" spans="2:2" ht="15.75" customHeight="1" x14ac:dyDescent="0.35">
      <c r="B829" s="202"/>
    </row>
    <row r="830" spans="2:2" ht="15.75" customHeight="1" x14ac:dyDescent="0.35">
      <c r="B830" s="202"/>
    </row>
    <row r="831" spans="2:2" ht="15.75" customHeight="1" x14ac:dyDescent="0.35">
      <c r="B831" s="202"/>
    </row>
    <row r="832" spans="2:2" ht="15.75" customHeight="1" x14ac:dyDescent="0.35">
      <c r="B832" s="202"/>
    </row>
    <row r="833" spans="2:2" ht="15.75" customHeight="1" x14ac:dyDescent="0.35">
      <c r="B833" s="202"/>
    </row>
    <row r="834" spans="2:2" ht="15.75" customHeight="1" x14ac:dyDescent="0.35">
      <c r="B834" s="202"/>
    </row>
    <row r="835" spans="2:2" ht="15.75" customHeight="1" x14ac:dyDescent="0.35">
      <c r="B835" s="202"/>
    </row>
    <row r="836" spans="2:2" ht="15.75" customHeight="1" x14ac:dyDescent="0.35">
      <c r="B836" s="202"/>
    </row>
    <row r="837" spans="2:2" ht="15.75" customHeight="1" x14ac:dyDescent="0.35">
      <c r="B837" s="202"/>
    </row>
    <row r="838" spans="2:2" ht="15.75" customHeight="1" x14ac:dyDescent="0.35">
      <c r="B838" s="202"/>
    </row>
    <row r="839" spans="2:2" ht="15.75" customHeight="1" x14ac:dyDescent="0.35">
      <c r="B839" s="202"/>
    </row>
    <row r="840" spans="2:2" ht="15.75" customHeight="1" x14ac:dyDescent="0.35">
      <c r="B840" s="202"/>
    </row>
    <row r="841" spans="2:2" ht="15.75" customHeight="1" x14ac:dyDescent="0.35">
      <c r="B841" s="202"/>
    </row>
    <row r="842" spans="2:2" ht="15.75" customHeight="1" x14ac:dyDescent="0.35">
      <c r="B842" s="202"/>
    </row>
    <row r="843" spans="2:2" ht="15.75" customHeight="1" x14ac:dyDescent="0.35">
      <c r="B843" s="202"/>
    </row>
    <row r="844" spans="2:2" ht="15.75" customHeight="1" x14ac:dyDescent="0.35">
      <c r="B844" s="202"/>
    </row>
    <row r="845" spans="2:2" ht="15.75" customHeight="1" x14ac:dyDescent="0.35">
      <c r="B845" s="202"/>
    </row>
    <row r="846" spans="2:2" ht="15.75" customHeight="1" x14ac:dyDescent="0.35">
      <c r="B846" s="202"/>
    </row>
    <row r="847" spans="2:2" ht="15.75" customHeight="1" x14ac:dyDescent="0.35">
      <c r="B847" s="202"/>
    </row>
    <row r="848" spans="2:2" ht="15.75" customHeight="1" x14ac:dyDescent="0.35">
      <c r="B848" s="202"/>
    </row>
    <row r="849" spans="2:2" ht="15.75" customHeight="1" x14ac:dyDescent="0.35">
      <c r="B849" s="202"/>
    </row>
    <row r="850" spans="2:2" ht="15.75" customHeight="1" x14ac:dyDescent="0.35">
      <c r="B850" s="202"/>
    </row>
    <row r="851" spans="2:2" ht="15.75" customHeight="1" x14ac:dyDescent="0.35">
      <c r="B851" s="202"/>
    </row>
    <row r="852" spans="2:2" ht="15.75" customHeight="1" x14ac:dyDescent="0.35">
      <c r="B852" s="202"/>
    </row>
    <row r="853" spans="2:2" ht="15.75" customHeight="1" x14ac:dyDescent="0.35">
      <c r="B853" s="202"/>
    </row>
    <row r="854" spans="2:2" ht="15.75" customHeight="1" x14ac:dyDescent="0.35">
      <c r="B854" s="202"/>
    </row>
    <row r="855" spans="2:2" ht="15.75" customHeight="1" x14ac:dyDescent="0.35">
      <c r="B855" s="202"/>
    </row>
    <row r="856" spans="2:2" ht="15.75" customHeight="1" x14ac:dyDescent="0.35">
      <c r="B856" s="202"/>
    </row>
    <row r="857" spans="2:2" ht="15.75" customHeight="1" x14ac:dyDescent="0.35">
      <c r="B857" s="202"/>
    </row>
    <row r="858" spans="2:2" ht="15.75" customHeight="1" x14ac:dyDescent="0.35">
      <c r="B858" s="202"/>
    </row>
    <row r="859" spans="2:2" ht="15.75" customHeight="1" x14ac:dyDescent="0.35">
      <c r="B859" s="202"/>
    </row>
    <row r="860" spans="2:2" ht="15.75" customHeight="1" x14ac:dyDescent="0.35">
      <c r="B860" s="202"/>
    </row>
    <row r="861" spans="2:2" ht="15.75" customHeight="1" x14ac:dyDescent="0.35">
      <c r="B861" s="202"/>
    </row>
    <row r="862" spans="2:2" ht="15.75" customHeight="1" x14ac:dyDescent="0.35">
      <c r="B862" s="202"/>
    </row>
    <row r="863" spans="2:2" ht="15.75" customHeight="1" x14ac:dyDescent="0.35">
      <c r="B863" s="202"/>
    </row>
    <row r="864" spans="2:2" ht="15.75" customHeight="1" x14ac:dyDescent="0.35">
      <c r="B864" s="202"/>
    </row>
    <row r="865" spans="2:2" ht="15.75" customHeight="1" x14ac:dyDescent="0.35">
      <c r="B865" s="202"/>
    </row>
    <row r="866" spans="2:2" ht="15.75" customHeight="1" x14ac:dyDescent="0.35">
      <c r="B866" s="202"/>
    </row>
    <row r="867" spans="2:2" ht="15.75" customHeight="1" x14ac:dyDescent="0.35">
      <c r="B867" s="202"/>
    </row>
    <row r="868" spans="2:2" ht="15.75" customHeight="1" x14ac:dyDescent="0.35">
      <c r="B868" s="202"/>
    </row>
    <row r="869" spans="2:2" ht="15.75" customHeight="1" x14ac:dyDescent="0.35">
      <c r="B869" s="202"/>
    </row>
    <row r="870" spans="2:2" ht="15.75" customHeight="1" x14ac:dyDescent="0.35">
      <c r="B870" s="202"/>
    </row>
    <row r="871" spans="2:2" ht="15.75" customHeight="1" x14ac:dyDescent="0.35">
      <c r="B871" s="202"/>
    </row>
    <row r="872" spans="2:2" ht="15.75" customHeight="1" x14ac:dyDescent="0.35">
      <c r="B872" s="202"/>
    </row>
    <row r="873" spans="2:2" ht="15.75" customHeight="1" x14ac:dyDescent="0.35">
      <c r="B873" s="202"/>
    </row>
    <row r="874" spans="2:2" ht="15.75" customHeight="1" x14ac:dyDescent="0.35">
      <c r="B874" s="202"/>
    </row>
    <row r="875" spans="2:2" ht="15.75" customHeight="1" x14ac:dyDescent="0.35">
      <c r="B875" s="202"/>
    </row>
    <row r="876" spans="2:2" ht="15.75" customHeight="1" x14ac:dyDescent="0.35">
      <c r="B876" s="202"/>
    </row>
    <row r="877" spans="2:2" ht="15.75" customHeight="1" x14ac:dyDescent="0.35">
      <c r="B877" s="202"/>
    </row>
    <row r="878" spans="2:2" ht="15.75" customHeight="1" x14ac:dyDescent="0.35">
      <c r="B878" s="202"/>
    </row>
    <row r="879" spans="2:2" ht="15.75" customHeight="1" x14ac:dyDescent="0.35">
      <c r="B879" s="202"/>
    </row>
    <row r="880" spans="2:2" ht="15.75" customHeight="1" x14ac:dyDescent="0.35">
      <c r="B880" s="202"/>
    </row>
    <row r="881" spans="2:2" ht="15.75" customHeight="1" x14ac:dyDescent="0.35">
      <c r="B881" s="202"/>
    </row>
    <row r="882" spans="2:2" ht="15.75" customHeight="1" x14ac:dyDescent="0.35">
      <c r="B882" s="202"/>
    </row>
    <row r="883" spans="2:2" ht="15.75" customHeight="1" x14ac:dyDescent="0.35">
      <c r="B883" s="202"/>
    </row>
    <row r="884" spans="2:2" ht="15.75" customHeight="1" x14ac:dyDescent="0.35">
      <c r="B884" s="202"/>
    </row>
    <row r="885" spans="2:2" ht="15.75" customHeight="1" x14ac:dyDescent="0.35">
      <c r="B885" s="202"/>
    </row>
    <row r="886" spans="2:2" ht="15.75" customHeight="1" x14ac:dyDescent="0.35">
      <c r="B886" s="202"/>
    </row>
    <row r="887" spans="2:2" ht="15.75" customHeight="1" x14ac:dyDescent="0.35">
      <c r="B887" s="202"/>
    </row>
    <row r="888" spans="2:2" ht="15.75" customHeight="1" x14ac:dyDescent="0.35">
      <c r="B888" s="202"/>
    </row>
    <row r="889" spans="2:2" ht="15.75" customHeight="1" x14ac:dyDescent="0.35">
      <c r="B889" s="202"/>
    </row>
    <row r="890" spans="2:2" ht="15.75" customHeight="1" x14ac:dyDescent="0.35">
      <c r="B890" s="202"/>
    </row>
    <row r="891" spans="2:2" ht="15.75" customHeight="1" x14ac:dyDescent="0.35">
      <c r="B891" s="202"/>
    </row>
    <row r="892" spans="2:2" ht="15.75" customHeight="1" x14ac:dyDescent="0.35">
      <c r="B892" s="202"/>
    </row>
    <row r="893" spans="2:2" ht="15.75" customHeight="1" x14ac:dyDescent="0.35">
      <c r="B893" s="202"/>
    </row>
    <row r="894" spans="2:2" ht="15.75" customHeight="1" x14ac:dyDescent="0.35">
      <c r="B894" s="202"/>
    </row>
    <row r="895" spans="2:2" ht="15.75" customHeight="1" x14ac:dyDescent="0.35">
      <c r="B895" s="202"/>
    </row>
    <row r="896" spans="2:2" ht="15.75" customHeight="1" x14ac:dyDescent="0.35">
      <c r="B896" s="202"/>
    </row>
    <row r="897" spans="2:2" ht="15.75" customHeight="1" x14ac:dyDescent="0.35">
      <c r="B897" s="202"/>
    </row>
    <row r="898" spans="2:2" ht="15.75" customHeight="1" x14ac:dyDescent="0.35">
      <c r="B898" s="202"/>
    </row>
    <row r="899" spans="2:2" ht="15.75" customHeight="1" x14ac:dyDescent="0.35">
      <c r="B899" s="202"/>
    </row>
    <row r="900" spans="2:2" ht="15.75" customHeight="1" x14ac:dyDescent="0.35">
      <c r="B900" s="202"/>
    </row>
    <row r="901" spans="2:2" ht="15.75" customHeight="1" x14ac:dyDescent="0.35">
      <c r="B901" s="202"/>
    </row>
    <row r="902" spans="2:2" ht="15.75" customHeight="1" x14ac:dyDescent="0.35">
      <c r="B902" s="202"/>
    </row>
    <row r="903" spans="2:2" ht="15.75" customHeight="1" x14ac:dyDescent="0.35">
      <c r="B903" s="202"/>
    </row>
    <row r="904" spans="2:2" ht="15.75" customHeight="1" x14ac:dyDescent="0.35">
      <c r="B904" s="202"/>
    </row>
    <row r="905" spans="2:2" ht="15.75" customHeight="1" x14ac:dyDescent="0.35">
      <c r="B905" s="202"/>
    </row>
    <row r="906" spans="2:2" ht="15.75" customHeight="1" x14ac:dyDescent="0.35">
      <c r="B906" s="202"/>
    </row>
    <row r="907" spans="2:2" ht="15.75" customHeight="1" x14ac:dyDescent="0.35">
      <c r="B907" s="202"/>
    </row>
    <row r="908" spans="2:2" ht="15.75" customHeight="1" x14ac:dyDescent="0.35">
      <c r="B908" s="202"/>
    </row>
    <row r="909" spans="2:2" ht="15.75" customHeight="1" x14ac:dyDescent="0.35">
      <c r="B909" s="202"/>
    </row>
    <row r="910" spans="2:2" ht="15.75" customHeight="1" x14ac:dyDescent="0.35">
      <c r="B910" s="202"/>
    </row>
    <row r="911" spans="2:2" ht="15.75" customHeight="1" x14ac:dyDescent="0.35">
      <c r="B911" s="202"/>
    </row>
    <row r="912" spans="2:2" ht="15.75" customHeight="1" x14ac:dyDescent="0.35">
      <c r="B912" s="202"/>
    </row>
    <row r="913" spans="2:2" ht="15.75" customHeight="1" x14ac:dyDescent="0.35">
      <c r="B913" s="202"/>
    </row>
    <row r="914" spans="2:2" ht="15.75" customHeight="1" x14ac:dyDescent="0.35">
      <c r="B914" s="202"/>
    </row>
    <row r="915" spans="2:2" ht="15.75" customHeight="1" x14ac:dyDescent="0.35">
      <c r="B915" s="202"/>
    </row>
    <row r="916" spans="2:2" ht="15.75" customHeight="1" x14ac:dyDescent="0.35">
      <c r="B916" s="202"/>
    </row>
    <row r="917" spans="2:2" ht="15.75" customHeight="1" x14ac:dyDescent="0.35">
      <c r="B917" s="202"/>
    </row>
    <row r="918" spans="2:2" ht="15.75" customHeight="1" x14ac:dyDescent="0.35">
      <c r="B918" s="202"/>
    </row>
    <row r="919" spans="2:2" ht="15.75" customHeight="1" x14ac:dyDescent="0.35">
      <c r="B919" s="202"/>
    </row>
    <row r="920" spans="2:2" ht="15.75" customHeight="1" x14ac:dyDescent="0.35">
      <c r="B920" s="202"/>
    </row>
    <row r="921" spans="2:2" ht="15.75" customHeight="1" x14ac:dyDescent="0.35">
      <c r="B921" s="202"/>
    </row>
    <row r="922" spans="2:2" ht="15.75" customHeight="1" x14ac:dyDescent="0.35">
      <c r="B922" s="202"/>
    </row>
    <row r="923" spans="2:2" ht="15.75" customHeight="1" x14ac:dyDescent="0.35">
      <c r="B923" s="202"/>
    </row>
    <row r="924" spans="2:2" ht="15.75" customHeight="1" x14ac:dyDescent="0.35">
      <c r="B924" s="202"/>
    </row>
    <row r="925" spans="2:2" ht="15.75" customHeight="1" x14ac:dyDescent="0.35">
      <c r="B925" s="202"/>
    </row>
    <row r="926" spans="2:2" ht="15.75" customHeight="1" x14ac:dyDescent="0.35">
      <c r="B926" s="202"/>
    </row>
    <row r="927" spans="2:2" ht="15.75" customHeight="1" x14ac:dyDescent="0.35">
      <c r="B927" s="202"/>
    </row>
    <row r="928" spans="2:2" ht="15.75" customHeight="1" x14ac:dyDescent="0.35">
      <c r="B928" s="202"/>
    </row>
    <row r="929" spans="2:2" ht="15.75" customHeight="1" x14ac:dyDescent="0.35">
      <c r="B929" s="202"/>
    </row>
    <row r="930" spans="2:2" ht="15.75" customHeight="1" x14ac:dyDescent="0.35">
      <c r="B930" s="202"/>
    </row>
    <row r="931" spans="2:2" ht="15.75" customHeight="1" x14ac:dyDescent="0.35">
      <c r="B931" s="202"/>
    </row>
    <row r="932" spans="2:2" ht="15.75" customHeight="1" x14ac:dyDescent="0.35">
      <c r="B932" s="202"/>
    </row>
    <row r="933" spans="2:2" ht="15.75" customHeight="1" x14ac:dyDescent="0.35">
      <c r="B933" s="202"/>
    </row>
    <row r="934" spans="2:2" ht="15.75" customHeight="1" x14ac:dyDescent="0.35">
      <c r="B934" s="202"/>
    </row>
    <row r="935" spans="2:2" ht="15.75" customHeight="1" x14ac:dyDescent="0.35">
      <c r="B935" s="202"/>
    </row>
    <row r="936" spans="2:2" ht="15.75" customHeight="1" x14ac:dyDescent="0.35">
      <c r="B936" s="202"/>
    </row>
    <row r="937" spans="2:2" ht="15.75" customHeight="1" x14ac:dyDescent="0.35">
      <c r="B937" s="202"/>
    </row>
    <row r="938" spans="2:2" ht="15.75" customHeight="1" x14ac:dyDescent="0.35">
      <c r="B938" s="202"/>
    </row>
    <row r="939" spans="2:2" ht="15.75" customHeight="1" x14ac:dyDescent="0.35">
      <c r="B939" s="202"/>
    </row>
    <row r="940" spans="2:2" ht="15.75" customHeight="1" x14ac:dyDescent="0.35">
      <c r="B940" s="202"/>
    </row>
    <row r="941" spans="2:2" ht="15.75" customHeight="1" x14ac:dyDescent="0.35">
      <c r="B941" s="202"/>
    </row>
    <row r="942" spans="2:2" ht="15.75" customHeight="1" x14ac:dyDescent="0.35">
      <c r="B942" s="202"/>
    </row>
    <row r="943" spans="2:2" ht="15.75" customHeight="1" x14ac:dyDescent="0.35">
      <c r="B943" s="202"/>
    </row>
    <row r="944" spans="2:2" ht="15.75" customHeight="1" x14ac:dyDescent="0.35">
      <c r="B944" s="202"/>
    </row>
    <row r="945" spans="2:2" ht="15.75" customHeight="1" x14ac:dyDescent="0.35">
      <c r="B945" s="202"/>
    </row>
    <row r="946" spans="2:2" ht="15.75" customHeight="1" x14ac:dyDescent="0.35">
      <c r="B946" s="202"/>
    </row>
    <row r="947" spans="2:2" ht="15.75" customHeight="1" x14ac:dyDescent="0.35">
      <c r="B947" s="202"/>
    </row>
    <row r="948" spans="2:2" ht="15.75" customHeight="1" x14ac:dyDescent="0.35">
      <c r="B948" s="202"/>
    </row>
    <row r="949" spans="2:2" ht="15.75" customHeight="1" x14ac:dyDescent="0.35">
      <c r="B949" s="202"/>
    </row>
    <row r="950" spans="2:2" ht="15.75" customHeight="1" x14ac:dyDescent="0.35">
      <c r="B950" s="202"/>
    </row>
    <row r="951" spans="2:2" ht="15.75" customHeight="1" x14ac:dyDescent="0.35">
      <c r="B951" s="202"/>
    </row>
    <row r="952" spans="2:2" ht="15.75" customHeight="1" x14ac:dyDescent="0.35">
      <c r="B952" s="202"/>
    </row>
    <row r="953" spans="2:2" ht="15.75" customHeight="1" x14ac:dyDescent="0.35">
      <c r="B953" s="202"/>
    </row>
    <row r="954" spans="2:2" ht="15.75" customHeight="1" x14ac:dyDescent="0.35">
      <c r="B954" s="202"/>
    </row>
    <row r="955" spans="2:2" ht="15.75" customHeight="1" x14ac:dyDescent="0.35">
      <c r="B955" s="202"/>
    </row>
    <row r="956" spans="2:2" ht="15.75" customHeight="1" x14ac:dyDescent="0.35">
      <c r="B956" s="202"/>
    </row>
    <row r="957" spans="2:2" ht="15.75" customHeight="1" x14ac:dyDescent="0.35">
      <c r="B957" s="202"/>
    </row>
    <row r="958" spans="2:2" ht="15.75" customHeight="1" x14ac:dyDescent="0.35">
      <c r="B958" s="202"/>
    </row>
    <row r="959" spans="2:2" ht="15.75" customHeight="1" x14ac:dyDescent="0.35">
      <c r="B959" s="202"/>
    </row>
    <row r="960" spans="2:2" ht="15.75" customHeight="1" x14ac:dyDescent="0.35">
      <c r="B960" s="202"/>
    </row>
    <row r="961" spans="2:2" ht="15.75" customHeight="1" x14ac:dyDescent="0.35">
      <c r="B961" s="202"/>
    </row>
    <row r="962" spans="2:2" ht="15.75" customHeight="1" x14ac:dyDescent="0.35">
      <c r="B962" s="202"/>
    </row>
    <row r="963" spans="2:2" ht="15.75" customHeight="1" x14ac:dyDescent="0.35">
      <c r="B963" s="202"/>
    </row>
    <row r="964" spans="2:2" ht="15.75" customHeight="1" x14ac:dyDescent="0.35">
      <c r="B964" s="202"/>
    </row>
    <row r="965" spans="2:2" ht="15.75" customHeight="1" x14ac:dyDescent="0.35">
      <c r="B965" s="202"/>
    </row>
    <row r="966" spans="2:2" ht="15.75" customHeight="1" x14ac:dyDescent="0.35">
      <c r="B966" s="202"/>
    </row>
    <row r="967" spans="2:2" ht="15.75" customHeight="1" x14ac:dyDescent="0.35">
      <c r="B967" s="202"/>
    </row>
    <row r="968" spans="2:2" ht="15.75" customHeight="1" x14ac:dyDescent="0.35">
      <c r="B968" s="202"/>
    </row>
    <row r="969" spans="2:2" ht="15.75" customHeight="1" x14ac:dyDescent="0.35">
      <c r="B969" s="202"/>
    </row>
    <row r="970" spans="2:2" ht="15.75" customHeight="1" x14ac:dyDescent="0.35">
      <c r="B970" s="202"/>
    </row>
    <row r="971" spans="2:2" ht="15.75" customHeight="1" x14ac:dyDescent="0.35">
      <c r="B971" s="202"/>
    </row>
    <row r="972" spans="2:2" ht="15.75" customHeight="1" x14ac:dyDescent="0.35">
      <c r="B972" s="202"/>
    </row>
    <row r="973" spans="2:2" ht="15.75" customHeight="1" x14ac:dyDescent="0.35">
      <c r="B973" s="202"/>
    </row>
    <row r="974" spans="2:2" ht="15.75" customHeight="1" x14ac:dyDescent="0.35">
      <c r="B974" s="202"/>
    </row>
    <row r="975" spans="2:2" ht="15.75" customHeight="1" x14ac:dyDescent="0.35">
      <c r="B975" s="202"/>
    </row>
    <row r="976" spans="2:2" ht="15.75" customHeight="1" x14ac:dyDescent="0.35">
      <c r="B976" s="202"/>
    </row>
    <row r="977" spans="2:2" ht="15.75" customHeight="1" x14ac:dyDescent="0.35">
      <c r="B977" s="202"/>
    </row>
    <row r="978" spans="2:2" ht="15.75" customHeight="1" x14ac:dyDescent="0.35">
      <c r="B978" s="202"/>
    </row>
    <row r="979" spans="2:2" ht="15.75" customHeight="1" x14ac:dyDescent="0.35">
      <c r="B979" s="202"/>
    </row>
    <row r="980" spans="2:2" ht="15.75" customHeight="1" x14ac:dyDescent="0.35">
      <c r="B980" s="202"/>
    </row>
    <row r="981" spans="2:2" ht="15.75" customHeight="1" x14ac:dyDescent="0.35">
      <c r="B981" s="202"/>
    </row>
    <row r="982" spans="2:2" ht="15.75" customHeight="1" x14ac:dyDescent="0.35">
      <c r="B982" s="202"/>
    </row>
    <row r="983" spans="2:2" ht="15.75" customHeight="1" x14ac:dyDescent="0.35">
      <c r="B983" s="202"/>
    </row>
    <row r="984" spans="2:2" ht="15.75" customHeight="1" x14ac:dyDescent="0.35">
      <c r="B984" s="202"/>
    </row>
    <row r="985" spans="2:2" ht="15.75" customHeight="1" x14ac:dyDescent="0.35">
      <c r="B985" s="202"/>
    </row>
    <row r="986" spans="2:2" ht="15.75" customHeight="1" x14ac:dyDescent="0.35">
      <c r="B986" s="202"/>
    </row>
    <row r="987" spans="2:2" ht="15.75" customHeight="1" x14ac:dyDescent="0.35">
      <c r="B987" s="202"/>
    </row>
    <row r="988" spans="2:2" ht="15.75" customHeight="1" x14ac:dyDescent="0.35">
      <c r="B988" s="202"/>
    </row>
    <row r="989" spans="2:2" ht="15.75" customHeight="1" x14ac:dyDescent="0.35">
      <c r="B989" s="202"/>
    </row>
    <row r="990" spans="2:2" ht="15.75" customHeight="1" x14ac:dyDescent="0.35">
      <c r="B990" s="202"/>
    </row>
    <row r="991" spans="2:2" ht="15.75" customHeight="1" x14ac:dyDescent="0.35">
      <c r="B991" s="202"/>
    </row>
    <row r="992" spans="2:2" ht="15.75" customHeight="1" x14ac:dyDescent="0.35">
      <c r="B992" s="202"/>
    </row>
    <row r="993" spans="2:2" ht="15.75" customHeight="1" x14ac:dyDescent="0.35">
      <c r="B993" s="202"/>
    </row>
    <row r="994" spans="2:2" ht="15.75" customHeight="1" x14ac:dyDescent="0.35">
      <c r="B994" s="202"/>
    </row>
    <row r="995" spans="2:2" ht="15.75" customHeight="1" x14ac:dyDescent="0.35">
      <c r="B995" s="202"/>
    </row>
    <row r="996" spans="2:2" ht="15.75" customHeight="1" x14ac:dyDescent="0.35">
      <c r="B996" s="202"/>
    </row>
    <row r="997" spans="2:2" ht="15.75" customHeight="1" x14ac:dyDescent="0.35">
      <c r="B997" s="202"/>
    </row>
    <row r="998" spans="2:2" ht="15.75" customHeight="1" x14ac:dyDescent="0.35">
      <c r="B998" s="202"/>
    </row>
    <row r="999" spans="2:2" ht="15.75" customHeight="1" x14ac:dyDescent="0.35">
      <c r="B999" s="202"/>
    </row>
    <row r="1000" spans="2:2" ht="15.75" customHeight="1" x14ac:dyDescent="0.35">
      <c r="B1000" s="202"/>
    </row>
  </sheetData>
  <sheetProtection algorithmName="SHA-512" hashValue="kpNcxzjz6UjwHrux1v2f09wfK58mkH9eWq6PWXHXTbYezbQ9ZFsmJTE8Khh7jNB3WrgOAme3bxlnJm8+PYKxAQ==" saltValue="CmV63tVucocKen405aEhNw==" spinCount="100000" sheet="1" objects="1" scenarios="1"/>
  <pageMargins left="0.51180555555555596" right="0.51180555555555596" top="0.78749999999999998" bottom="0.78749999999999998" header="0.511811023622047" footer="0.511811023622047"/>
  <pageSetup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78"/>
  <sheetViews>
    <sheetView topLeftCell="B1" zoomScale="95" zoomScaleNormal="95" workbookViewId="0">
      <pane ySplit="1" topLeftCell="A2" activePane="bottomLeft" state="frozen"/>
      <selection activeCell="B1" sqref="B1"/>
      <selection pane="bottomLeft" activeCell="D2" sqref="D2"/>
    </sheetView>
  </sheetViews>
  <sheetFormatPr defaultColWidth="10.5" defaultRowHeight="15.5" x14ac:dyDescent="0.3"/>
  <cols>
    <col min="1" max="1" width="19.33203125" style="10" customWidth="1"/>
    <col min="2" max="2" width="83.58203125" style="10" customWidth="1"/>
    <col min="4" max="4" width="45.83203125" customWidth="1"/>
    <col min="5" max="5" width="10.08203125" customWidth="1"/>
    <col min="6" max="6" width="53.08203125" customWidth="1"/>
    <col min="7" max="7" width="72.08203125" hidden="1" customWidth="1"/>
    <col min="8" max="8" width="10.5" hidden="1"/>
    <col min="9" max="9" width="16.33203125" hidden="1" customWidth="1"/>
    <col min="10" max="10" width="74.08203125" customWidth="1"/>
    <col min="11" max="11" width="75.58203125" hidden="1" customWidth="1"/>
    <col min="12" max="12" width="11.08203125" hidden="1" customWidth="1"/>
    <col min="13" max="13" width="38.83203125" hidden="1" customWidth="1"/>
    <col min="14" max="14" width="23.58203125" hidden="1" customWidth="1"/>
    <col min="15" max="15" width="60.08203125" hidden="1" customWidth="1"/>
    <col min="16" max="16" width="10.5" hidden="1"/>
    <col min="17" max="17" width="25.58203125" hidden="1" customWidth="1"/>
    <col min="18" max="18" width="25.58203125" customWidth="1"/>
    <col min="19" max="19" width="95.25" hidden="1" customWidth="1"/>
    <col min="20" max="25" width="10.5" hidden="1"/>
  </cols>
  <sheetData>
    <row r="1" spans="1:26" ht="36" x14ac:dyDescent="0.3">
      <c r="A1" s="11" t="s">
        <v>2275</v>
      </c>
      <c r="B1" s="11" t="s">
        <v>24</v>
      </c>
      <c r="C1" t="s">
        <v>2276</v>
      </c>
      <c r="D1" t="s">
        <v>2277</v>
      </c>
      <c r="E1" t="s">
        <v>2278</v>
      </c>
      <c r="F1" t="s">
        <v>2279</v>
      </c>
      <c r="G1" t="s">
        <v>2280</v>
      </c>
      <c r="H1" t="s">
        <v>2281</v>
      </c>
      <c r="I1" t="s">
        <v>2282</v>
      </c>
      <c r="J1" t="s">
        <v>2283</v>
      </c>
      <c r="K1" t="s">
        <v>2284</v>
      </c>
      <c r="L1" t="s">
        <v>2285</v>
      </c>
      <c r="M1" t="s">
        <v>2286</v>
      </c>
      <c r="N1" t="s">
        <v>2287</v>
      </c>
      <c r="O1" t="s">
        <v>2288</v>
      </c>
      <c r="P1" t="s">
        <v>2289</v>
      </c>
      <c r="Q1" t="s">
        <v>2290</v>
      </c>
      <c r="R1" t="s">
        <v>2291</v>
      </c>
      <c r="S1" t="s">
        <v>2292</v>
      </c>
      <c r="T1" t="s">
        <v>2293</v>
      </c>
      <c r="U1" t="s">
        <v>2294</v>
      </c>
      <c r="V1" t="s">
        <v>2295</v>
      </c>
      <c r="W1" t="s">
        <v>2296</v>
      </c>
      <c r="X1" t="s">
        <v>2297</v>
      </c>
      <c r="Y1" t="s">
        <v>2298</v>
      </c>
      <c r="Z1" t="s">
        <v>2299</v>
      </c>
    </row>
    <row r="2" spans="1:26" ht="31" x14ac:dyDescent="0.3">
      <c r="A2" s="12" t="s">
        <v>89</v>
      </c>
      <c r="B2" s="14" t="s">
        <v>91</v>
      </c>
      <c r="C2">
        <f t="shared" ref="C2:C33" si="0">SEARCHB(".",B2,1)</f>
        <v>2</v>
      </c>
      <c r="D2" t="str">
        <f t="shared" ref="D2:D33" si="1">REPLACE(B2,C2,1,"@")</f>
        <v>1@ Desconhecimento de fundamentos de segurança da informação.
2. Inexistência de prazo pré-estabelecido para retenção e eliminação de dados pessoais.</v>
      </c>
      <c r="E2">
        <f t="shared" ref="E2:E33" si="2">SEARCHB(".",D2,1)</f>
        <v>61</v>
      </c>
      <c r="F2" t="str">
        <f t="shared" ref="F2:F33" si="3">MID(B2,C2+2,E2-2)</f>
        <v xml:space="preserve">Desconhecimento de fundamentos de segurança da informação.
</v>
      </c>
      <c r="G2" t="str">
        <f t="shared" ref="G2:G33" si="4">REPLACE(D2,E2,1,"#")</f>
        <v>1@ Desconhecimento de fundamentos de segurança da informação#
2. Inexistência de prazo pré-estabelecido para retenção e eliminação de dados pessoais.</v>
      </c>
      <c r="H2">
        <f t="shared" ref="H2:H33" si="5">SEARCHB(".",G2,1)</f>
        <v>64</v>
      </c>
      <c r="I2">
        <f t="shared" ref="I2:I33" si="6">L2-H2</f>
        <v>85</v>
      </c>
      <c r="J2" t="str">
        <f t="shared" ref="J2:J33" si="7">MID(G2,E2+5,I2)</f>
        <v>Inexistência de prazo pré-estabelecido para retenção e eliminação de dados pessoais.</v>
      </c>
      <c r="K2" t="str">
        <f t="shared" ref="K2:K33" si="8">REPLACE(G2,H2,1,"+")</f>
        <v>1@ Desconhecimento de fundamentos de segurança da informação#
2+ Inexistência de prazo pré-estabelecido para retenção e eliminação de dados pessoais.</v>
      </c>
      <c r="L2">
        <f t="shared" ref="L2:L33" si="9">SEARCHB(".",K2,1)</f>
        <v>149</v>
      </c>
      <c r="M2" t="str">
        <f t="shared" ref="M2:M33" si="10">REPLACE(K2,L2,1,"%")</f>
        <v>1@ Desconhecimento de fundamentos de segurança da informação#
2+ Inexistência de prazo pré-estabelecido para retenção e eliminação de dados pessoais%</v>
      </c>
      <c r="N2" t="e">
        <f t="shared" ref="N2:N33" si="11">SEARCHB(".",M2,1)</f>
        <v>#VALUE!</v>
      </c>
      <c r="O2" t="e">
        <f t="shared" ref="O2:O33" si="12">REPLACE(M2,N2,1,"&amp;")</f>
        <v>#VALUE!</v>
      </c>
      <c r="P2" t="e">
        <f t="shared" ref="P2:P33" si="13">SEARCHB(".",O2,1)</f>
        <v>#VALUE!</v>
      </c>
      <c r="Q2" t="e">
        <f t="shared" ref="Q2:Q33" si="14">P2-N2</f>
        <v>#VALUE!</v>
      </c>
      <c r="R2" t="e">
        <f t="shared" ref="R2:R33" si="15">MID(O2,N2+2,Q2)</f>
        <v>#VALUE!</v>
      </c>
      <c r="S2" t="e">
        <f t="shared" ref="S2:S33" si="16">REPLACE(O2,N2,1,"&amp;")</f>
        <v>#VALUE!</v>
      </c>
      <c r="T2" t="e">
        <f t="shared" ref="T2:T33" si="17">SEARCHB(".",S2,1)</f>
        <v>#VALUE!</v>
      </c>
      <c r="U2" t="e">
        <f t="shared" ref="U2:U33" si="18">REPLACE(S2,T2,1,"&amp;")</f>
        <v>#VALUE!</v>
      </c>
      <c r="V2" t="e">
        <f t="shared" ref="V2:V33" si="19">SEARCHB(".",U2,1)</f>
        <v>#VALUE!</v>
      </c>
      <c r="W2" t="e">
        <f t="shared" ref="W2:W33" si="20">REPLACE(U2,V2,1,"&amp;")</f>
        <v>#VALUE!</v>
      </c>
      <c r="X2" t="e">
        <f t="shared" ref="X2:X33" si="21">SEARCHB(".",W2,1)</f>
        <v>#VALUE!</v>
      </c>
      <c r="Y2" t="e">
        <f t="shared" ref="Y2:Y33" si="22">X2-V2</f>
        <v>#VALUE!</v>
      </c>
      <c r="Z2" t="e">
        <f t="shared" ref="Z2:Z33" si="23">MID(W2,V2+2,Y2)</f>
        <v>#VALUE!</v>
      </c>
    </row>
    <row r="3" spans="1:26" ht="31" x14ac:dyDescent="0.3">
      <c r="A3" s="12" t="s">
        <v>99</v>
      </c>
      <c r="B3" s="14" t="s">
        <v>91</v>
      </c>
      <c r="C3">
        <f t="shared" si="0"/>
        <v>2</v>
      </c>
      <c r="D3" t="str">
        <f t="shared" si="1"/>
        <v>1@ Desconhecimento de fundamentos de segurança da informação.
2. Inexistência de prazo pré-estabelecido para retenção e eliminação de dados pessoais.</v>
      </c>
      <c r="E3">
        <f t="shared" si="2"/>
        <v>61</v>
      </c>
      <c r="F3" t="str">
        <f t="shared" si="3"/>
        <v xml:space="preserve">Desconhecimento de fundamentos de segurança da informação.
</v>
      </c>
      <c r="G3" t="str">
        <f t="shared" si="4"/>
        <v>1@ Desconhecimento de fundamentos de segurança da informação#
2. Inexistência de prazo pré-estabelecido para retenção e eliminação de dados pessoais.</v>
      </c>
      <c r="H3">
        <f t="shared" si="5"/>
        <v>64</v>
      </c>
      <c r="I3">
        <f t="shared" si="6"/>
        <v>85</v>
      </c>
      <c r="J3" t="str">
        <f t="shared" si="7"/>
        <v>Inexistência de prazo pré-estabelecido para retenção e eliminação de dados pessoais.</v>
      </c>
      <c r="K3" t="str">
        <f t="shared" si="8"/>
        <v>1@ Desconhecimento de fundamentos de segurança da informação#
2+ Inexistência de prazo pré-estabelecido para retenção e eliminação de dados pessoais.</v>
      </c>
      <c r="L3">
        <f t="shared" si="9"/>
        <v>149</v>
      </c>
      <c r="M3" t="str">
        <f t="shared" si="10"/>
        <v>1@ Desconhecimento de fundamentos de segurança da informação#
2+ Inexistência de prazo pré-estabelecido para retenção e eliminação de dados pessoais%</v>
      </c>
      <c r="N3" t="e">
        <f t="shared" si="11"/>
        <v>#VALUE!</v>
      </c>
      <c r="O3" t="e">
        <f t="shared" si="12"/>
        <v>#VALUE!</v>
      </c>
      <c r="P3" t="e">
        <f t="shared" si="13"/>
        <v>#VALUE!</v>
      </c>
      <c r="Q3" t="e">
        <f t="shared" si="14"/>
        <v>#VALUE!</v>
      </c>
      <c r="R3" t="e">
        <f t="shared" si="15"/>
        <v>#VALUE!</v>
      </c>
      <c r="S3" t="e">
        <f t="shared" si="16"/>
        <v>#VALUE!</v>
      </c>
      <c r="T3" t="e">
        <f t="shared" si="17"/>
        <v>#VALUE!</v>
      </c>
      <c r="U3" t="e">
        <f t="shared" si="18"/>
        <v>#VALUE!</v>
      </c>
      <c r="V3" t="e">
        <f t="shared" si="19"/>
        <v>#VALUE!</v>
      </c>
      <c r="W3" t="e">
        <f t="shared" si="20"/>
        <v>#VALUE!</v>
      </c>
      <c r="X3" t="e">
        <f t="shared" si="21"/>
        <v>#VALUE!</v>
      </c>
      <c r="Y3" t="e">
        <f t="shared" si="22"/>
        <v>#VALUE!</v>
      </c>
      <c r="Z3" t="e">
        <f t="shared" si="23"/>
        <v>#VALUE!</v>
      </c>
    </row>
    <row r="4" spans="1:26" ht="31" x14ac:dyDescent="0.3">
      <c r="A4" s="16" t="s">
        <v>102</v>
      </c>
      <c r="B4" s="13" t="s">
        <v>2300</v>
      </c>
      <c r="C4">
        <f t="shared" si="0"/>
        <v>2</v>
      </c>
      <c r="D4" t="str">
        <f t="shared" si="1"/>
        <v>1@ Inexistência de prazo pré-estabelecido para retenção e eliminação de dados pessoais.
2. Desconhecimento de fundamentos de segurança da informação.</v>
      </c>
      <c r="E4">
        <f t="shared" si="2"/>
        <v>87</v>
      </c>
      <c r="F4" t="str">
        <f t="shared" si="3"/>
        <v xml:space="preserve">Inexistência de prazo pré-estabelecido para retenção e eliminação de dados pessoais.
</v>
      </c>
      <c r="G4" t="str">
        <f t="shared" si="4"/>
        <v>1@ Inexistência de prazo pré-estabelecido para retenção e eliminação de dados pessoais#
2. Desconhecimento de fundamentos de segurança da informação.</v>
      </c>
      <c r="H4">
        <f t="shared" si="5"/>
        <v>90</v>
      </c>
      <c r="I4">
        <f t="shared" si="6"/>
        <v>59</v>
      </c>
      <c r="J4" t="str">
        <f t="shared" si="7"/>
        <v>Desconhecimento de fundamentos de segurança da informação.</v>
      </c>
      <c r="K4" t="str">
        <f t="shared" si="8"/>
        <v>1@ Inexistência de prazo pré-estabelecido para retenção e eliminação de dados pessoais#
2+ Desconhecimento de fundamentos de segurança da informação.</v>
      </c>
      <c r="L4">
        <f t="shared" si="9"/>
        <v>149</v>
      </c>
      <c r="M4" t="str">
        <f t="shared" si="10"/>
        <v>1@ Inexistência de prazo pré-estabelecido para retenção e eliminação de dados pessoais#
2+ Desconhecimento de fundamentos de segurança da informação%</v>
      </c>
      <c r="N4" t="e">
        <f t="shared" si="11"/>
        <v>#VALUE!</v>
      </c>
      <c r="O4" t="e">
        <f t="shared" si="12"/>
        <v>#VALUE!</v>
      </c>
      <c r="P4" t="e">
        <f t="shared" si="13"/>
        <v>#VALUE!</v>
      </c>
      <c r="Q4" t="e">
        <f t="shared" si="14"/>
        <v>#VALUE!</v>
      </c>
      <c r="R4" t="e">
        <f t="shared" si="15"/>
        <v>#VALUE!</v>
      </c>
      <c r="S4" t="e">
        <f t="shared" si="16"/>
        <v>#VALUE!</v>
      </c>
      <c r="T4" t="e">
        <f t="shared" si="17"/>
        <v>#VALUE!</v>
      </c>
      <c r="U4" t="e">
        <f t="shared" si="18"/>
        <v>#VALUE!</v>
      </c>
      <c r="V4" t="e">
        <f t="shared" si="19"/>
        <v>#VALUE!</v>
      </c>
      <c r="W4" t="e">
        <f t="shared" si="20"/>
        <v>#VALUE!</v>
      </c>
      <c r="X4" t="e">
        <f t="shared" si="21"/>
        <v>#VALUE!</v>
      </c>
      <c r="Y4" t="e">
        <f t="shared" si="22"/>
        <v>#VALUE!</v>
      </c>
      <c r="Z4" t="e">
        <f t="shared" si="23"/>
        <v>#VALUE!</v>
      </c>
    </row>
    <row r="5" spans="1:26" ht="31" x14ac:dyDescent="0.3">
      <c r="A5" s="16" t="s">
        <v>108</v>
      </c>
      <c r="B5" s="13" t="s">
        <v>2300</v>
      </c>
      <c r="C5">
        <f t="shared" si="0"/>
        <v>2</v>
      </c>
      <c r="D5" t="str">
        <f t="shared" si="1"/>
        <v>1@ Inexistência de prazo pré-estabelecido para retenção e eliminação de dados pessoais.
2. Desconhecimento de fundamentos de segurança da informação.</v>
      </c>
      <c r="E5">
        <f t="shared" si="2"/>
        <v>87</v>
      </c>
      <c r="F5" t="str">
        <f t="shared" si="3"/>
        <v xml:space="preserve">Inexistência de prazo pré-estabelecido para retenção e eliminação de dados pessoais.
</v>
      </c>
      <c r="G5" t="str">
        <f t="shared" si="4"/>
        <v>1@ Inexistência de prazo pré-estabelecido para retenção e eliminação de dados pessoais#
2. Desconhecimento de fundamentos de segurança da informação.</v>
      </c>
      <c r="H5">
        <f t="shared" si="5"/>
        <v>90</v>
      </c>
      <c r="I5">
        <f t="shared" si="6"/>
        <v>59</v>
      </c>
      <c r="J5" t="str">
        <f t="shared" si="7"/>
        <v>Desconhecimento de fundamentos de segurança da informação.</v>
      </c>
      <c r="K5" t="str">
        <f t="shared" si="8"/>
        <v>1@ Inexistência de prazo pré-estabelecido para retenção e eliminação de dados pessoais#
2+ Desconhecimento de fundamentos de segurança da informação.</v>
      </c>
      <c r="L5">
        <f t="shared" si="9"/>
        <v>149</v>
      </c>
      <c r="M5" t="str">
        <f t="shared" si="10"/>
        <v>1@ Inexistência de prazo pré-estabelecido para retenção e eliminação de dados pessoais#
2+ Desconhecimento de fundamentos de segurança da informação%</v>
      </c>
      <c r="N5" t="e">
        <f t="shared" si="11"/>
        <v>#VALUE!</v>
      </c>
      <c r="O5" t="e">
        <f t="shared" si="12"/>
        <v>#VALUE!</v>
      </c>
      <c r="P5" t="e">
        <f t="shared" si="13"/>
        <v>#VALUE!</v>
      </c>
      <c r="Q5" t="e">
        <f t="shared" si="14"/>
        <v>#VALUE!</v>
      </c>
      <c r="R5" t="e">
        <f t="shared" si="15"/>
        <v>#VALUE!</v>
      </c>
      <c r="S5" t="e">
        <f t="shared" si="16"/>
        <v>#VALUE!</v>
      </c>
      <c r="T5" t="e">
        <f t="shared" si="17"/>
        <v>#VALUE!</v>
      </c>
      <c r="U5" t="e">
        <f t="shared" si="18"/>
        <v>#VALUE!</v>
      </c>
      <c r="V5" t="e">
        <f t="shared" si="19"/>
        <v>#VALUE!</v>
      </c>
      <c r="W5" t="e">
        <f t="shared" si="20"/>
        <v>#VALUE!</v>
      </c>
      <c r="X5" t="e">
        <f t="shared" si="21"/>
        <v>#VALUE!</v>
      </c>
      <c r="Y5" t="e">
        <f t="shared" si="22"/>
        <v>#VALUE!</v>
      </c>
      <c r="Z5" t="e">
        <f t="shared" si="23"/>
        <v>#VALUE!</v>
      </c>
    </row>
    <row r="6" spans="1:26" ht="31" x14ac:dyDescent="0.3">
      <c r="A6" s="16" t="s">
        <v>110</v>
      </c>
      <c r="B6" s="13" t="s">
        <v>2300</v>
      </c>
      <c r="C6">
        <f t="shared" si="0"/>
        <v>2</v>
      </c>
      <c r="D6" t="str">
        <f t="shared" si="1"/>
        <v>1@ Inexistência de prazo pré-estabelecido para retenção e eliminação de dados pessoais.
2. Desconhecimento de fundamentos de segurança da informação.</v>
      </c>
      <c r="E6">
        <f t="shared" si="2"/>
        <v>87</v>
      </c>
      <c r="F6" t="str">
        <f t="shared" si="3"/>
        <v xml:space="preserve">Inexistência de prazo pré-estabelecido para retenção e eliminação de dados pessoais.
</v>
      </c>
      <c r="G6" t="str">
        <f t="shared" si="4"/>
        <v>1@ Inexistência de prazo pré-estabelecido para retenção e eliminação de dados pessoais#
2. Desconhecimento de fundamentos de segurança da informação.</v>
      </c>
      <c r="H6">
        <f t="shared" si="5"/>
        <v>90</v>
      </c>
      <c r="I6">
        <f t="shared" si="6"/>
        <v>59</v>
      </c>
      <c r="J6" t="str">
        <f t="shared" si="7"/>
        <v>Desconhecimento de fundamentos de segurança da informação.</v>
      </c>
      <c r="K6" t="str">
        <f t="shared" si="8"/>
        <v>1@ Inexistência de prazo pré-estabelecido para retenção e eliminação de dados pessoais#
2+ Desconhecimento de fundamentos de segurança da informação.</v>
      </c>
      <c r="L6">
        <f t="shared" si="9"/>
        <v>149</v>
      </c>
      <c r="M6" t="str">
        <f t="shared" si="10"/>
        <v>1@ Inexistência de prazo pré-estabelecido para retenção e eliminação de dados pessoais#
2+ Desconhecimento de fundamentos de segurança da informação%</v>
      </c>
      <c r="N6" t="e">
        <f t="shared" si="11"/>
        <v>#VALUE!</v>
      </c>
      <c r="O6" t="e">
        <f t="shared" si="12"/>
        <v>#VALUE!</v>
      </c>
      <c r="P6" t="e">
        <f t="shared" si="13"/>
        <v>#VALUE!</v>
      </c>
      <c r="Q6" t="e">
        <f t="shared" si="14"/>
        <v>#VALUE!</v>
      </c>
      <c r="R6" t="e">
        <f t="shared" si="15"/>
        <v>#VALUE!</v>
      </c>
      <c r="S6" t="e">
        <f t="shared" si="16"/>
        <v>#VALUE!</v>
      </c>
      <c r="T6" t="e">
        <f t="shared" si="17"/>
        <v>#VALUE!</v>
      </c>
      <c r="U6" t="e">
        <f t="shared" si="18"/>
        <v>#VALUE!</v>
      </c>
      <c r="V6" t="e">
        <f t="shared" si="19"/>
        <v>#VALUE!</v>
      </c>
      <c r="W6" t="e">
        <f t="shared" si="20"/>
        <v>#VALUE!</v>
      </c>
      <c r="X6" t="e">
        <f t="shared" si="21"/>
        <v>#VALUE!</v>
      </c>
      <c r="Y6" t="e">
        <f t="shared" si="22"/>
        <v>#VALUE!</v>
      </c>
      <c r="Z6" t="e">
        <f t="shared" si="23"/>
        <v>#VALUE!</v>
      </c>
    </row>
    <row r="7" spans="1:26" ht="46.5" x14ac:dyDescent="0.3">
      <c r="A7" s="16" t="s">
        <v>112</v>
      </c>
      <c r="B7" s="13" t="s">
        <v>2301</v>
      </c>
      <c r="C7">
        <f t="shared" si="0"/>
        <v>2</v>
      </c>
      <c r="D7" t="str">
        <f t="shared" si="1"/>
        <v xml:space="preserve">1@ Ausência de transparência quanto ao tratamento. 
2. Inexistência de prazo pré-estabelecido para retenção e eliminação de dados pessoais.
</v>
      </c>
      <c r="E7">
        <f t="shared" si="2"/>
        <v>50</v>
      </c>
      <c r="F7" t="str">
        <f t="shared" si="3"/>
        <v xml:space="preserve">Ausência de transparência quanto ao tratamento. </v>
      </c>
      <c r="G7" t="str">
        <f t="shared" si="4"/>
        <v xml:space="preserve">1@ Ausência de transparência quanto ao tratamento# 
2. Inexistência de prazo pré-estabelecido para retenção e eliminação de dados pessoais.
</v>
      </c>
      <c r="H7">
        <f t="shared" si="5"/>
        <v>54</v>
      </c>
      <c r="I7">
        <f t="shared" si="6"/>
        <v>85</v>
      </c>
      <c r="J7" t="str">
        <f t="shared" si="7"/>
        <v xml:space="preserve"> Inexistência de prazo pré-estabelecido para retenção e eliminação de dados pessoais.</v>
      </c>
      <c r="K7" t="str">
        <f t="shared" si="8"/>
        <v xml:space="preserve">1@ Ausência de transparência quanto ao tratamento# 
2+ Inexistência de prazo pré-estabelecido para retenção e eliminação de dados pessoais.
</v>
      </c>
      <c r="L7">
        <f t="shared" si="9"/>
        <v>139</v>
      </c>
      <c r="M7" t="str">
        <f t="shared" si="10"/>
        <v xml:space="preserve">1@ Ausência de transparência quanto ao tratamento# 
2+ Inexistência de prazo pré-estabelecido para retenção e eliminação de dados pessoais%
</v>
      </c>
      <c r="N7" t="e">
        <f t="shared" si="11"/>
        <v>#VALUE!</v>
      </c>
      <c r="O7" t="e">
        <f t="shared" si="12"/>
        <v>#VALUE!</v>
      </c>
      <c r="P7" t="e">
        <f t="shared" si="13"/>
        <v>#VALUE!</v>
      </c>
      <c r="Q7" t="e">
        <f t="shared" si="14"/>
        <v>#VALUE!</v>
      </c>
      <c r="R7" t="e">
        <f t="shared" si="15"/>
        <v>#VALUE!</v>
      </c>
      <c r="S7" t="e">
        <f t="shared" si="16"/>
        <v>#VALUE!</v>
      </c>
      <c r="T7" t="e">
        <f t="shared" si="17"/>
        <v>#VALUE!</v>
      </c>
      <c r="U7" t="e">
        <f t="shared" si="18"/>
        <v>#VALUE!</v>
      </c>
      <c r="V7" t="e">
        <f t="shared" si="19"/>
        <v>#VALUE!</v>
      </c>
      <c r="W7" t="e">
        <f t="shared" si="20"/>
        <v>#VALUE!</v>
      </c>
      <c r="X7" t="e">
        <f t="shared" si="21"/>
        <v>#VALUE!</v>
      </c>
      <c r="Y7" t="e">
        <f t="shared" si="22"/>
        <v>#VALUE!</v>
      </c>
      <c r="Z7" t="e">
        <f t="shared" si="23"/>
        <v>#VALUE!</v>
      </c>
    </row>
    <row r="8" spans="1:26" ht="46.5" x14ac:dyDescent="0.3">
      <c r="A8" s="15" t="s">
        <v>114</v>
      </c>
      <c r="B8" s="15" t="s">
        <v>2302</v>
      </c>
      <c r="C8">
        <f t="shared" si="0"/>
        <v>2</v>
      </c>
      <c r="D8" t="str">
        <f t="shared" si="1"/>
        <v>1@ Ausência de transparência quanto ao tratamento. 
2. Inexistência de prazo pré-estabelecido para retenção e eliminação de dados pessoais.
3. Desconhecimento de fundamentos de segurança da informação.</v>
      </c>
      <c r="E8">
        <f t="shared" si="2"/>
        <v>50</v>
      </c>
      <c r="F8" t="str">
        <f t="shared" si="3"/>
        <v xml:space="preserve">Ausência de transparência quanto ao tratamento. </v>
      </c>
      <c r="G8" t="str">
        <f t="shared" si="4"/>
        <v>1@ Ausência de transparência quanto ao tratamento# 
2. Inexistência de prazo pré-estabelecido para retenção e eliminação de dados pessoais.
3. Desconhecimento de fundamentos de segurança da informação.</v>
      </c>
      <c r="H8">
        <f t="shared" si="5"/>
        <v>54</v>
      </c>
      <c r="I8">
        <f t="shared" si="6"/>
        <v>85</v>
      </c>
      <c r="J8" t="str">
        <f t="shared" si="7"/>
        <v xml:space="preserve"> Inexistência de prazo pré-estabelecido para retenção e eliminação de dados pessoais.</v>
      </c>
      <c r="K8" t="str">
        <f t="shared" si="8"/>
        <v>1@ Ausência de transparência quanto ao tratamento# 
2+ Inexistência de prazo pré-estabelecido para retenção e eliminação de dados pessoais.
3. Desconhecimento de fundamentos de segurança da informação.</v>
      </c>
      <c r="L8">
        <f t="shared" si="9"/>
        <v>139</v>
      </c>
      <c r="M8" t="str">
        <f t="shared" si="10"/>
        <v>1@ Ausência de transparência quanto ao tratamento# 
2+ Inexistência de prazo pré-estabelecido para retenção e eliminação de dados pessoais%
3. Desconhecimento de fundamentos de segurança da informação.</v>
      </c>
      <c r="N8">
        <f t="shared" si="11"/>
        <v>142</v>
      </c>
      <c r="O8" t="str">
        <f t="shared" si="12"/>
        <v>1@ Ausência de transparência quanto ao tratamento# 
2+ Inexistência de prazo pré-estabelecido para retenção e eliminação de dados pessoais%
3&amp; Desconhecimento de fundamentos de segurança da informação.</v>
      </c>
      <c r="P8">
        <f t="shared" si="13"/>
        <v>201</v>
      </c>
      <c r="Q8">
        <f t="shared" si="14"/>
        <v>59</v>
      </c>
      <c r="R8" t="str">
        <f t="shared" si="15"/>
        <v>Desconhecimento de fundamentos de segurança da informação.</v>
      </c>
      <c r="S8" t="str">
        <f t="shared" si="16"/>
        <v>1@ Ausência de transparência quanto ao tratamento# 
2+ Inexistência de prazo pré-estabelecido para retenção e eliminação de dados pessoais%
3&amp; Desconhecimento de fundamentos de segurança da informação.</v>
      </c>
      <c r="T8">
        <f t="shared" si="17"/>
        <v>201</v>
      </c>
      <c r="U8" t="str">
        <f t="shared" si="18"/>
        <v>1@ Ausência de transparência quanto ao tratamento# 
2+ Inexistência de prazo pré-estabelecido para retenção e eliminação de dados pessoais%
3&amp; Desconhecimento de fundamentos de segurança da informação&amp;</v>
      </c>
      <c r="V8" t="e">
        <f t="shared" si="19"/>
        <v>#VALUE!</v>
      </c>
      <c r="W8" t="e">
        <f t="shared" si="20"/>
        <v>#VALUE!</v>
      </c>
      <c r="X8" t="e">
        <f t="shared" si="21"/>
        <v>#VALUE!</v>
      </c>
      <c r="Y8" t="e">
        <f t="shared" si="22"/>
        <v>#VALUE!</v>
      </c>
      <c r="Z8" t="e">
        <f t="shared" si="23"/>
        <v>#VALUE!</v>
      </c>
    </row>
    <row r="9" spans="1:26" ht="31" x14ac:dyDescent="0.3">
      <c r="A9" s="15" t="s">
        <v>116</v>
      </c>
      <c r="B9" s="13" t="s">
        <v>2300</v>
      </c>
      <c r="C9">
        <f t="shared" si="0"/>
        <v>2</v>
      </c>
      <c r="D9" t="str">
        <f t="shared" si="1"/>
        <v>1@ Inexistência de prazo pré-estabelecido para retenção e eliminação de dados pessoais.
2. Desconhecimento de fundamentos de segurança da informação.</v>
      </c>
      <c r="E9">
        <f t="shared" si="2"/>
        <v>87</v>
      </c>
      <c r="F9" t="str">
        <f t="shared" si="3"/>
        <v xml:space="preserve">Inexistência de prazo pré-estabelecido para retenção e eliminação de dados pessoais.
</v>
      </c>
      <c r="G9" t="str">
        <f t="shared" si="4"/>
        <v>1@ Inexistência de prazo pré-estabelecido para retenção e eliminação de dados pessoais#
2. Desconhecimento de fundamentos de segurança da informação.</v>
      </c>
      <c r="H9">
        <f t="shared" si="5"/>
        <v>90</v>
      </c>
      <c r="I9">
        <f t="shared" si="6"/>
        <v>59</v>
      </c>
      <c r="J9" t="str">
        <f t="shared" si="7"/>
        <v>Desconhecimento de fundamentos de segurança da informação.</v>
      </c>
      <c r="K9" t="str">
        <f t="shared" si="8"/>
        <v>1@ Inexistência de prazo pré-estabelecido para retenção e eliminação de dados pessoais#
2+ Desconhecimento de fundamentos de segurança da informação.</v>
      </c>
      <c r="L9">
        <f t="shared" si="9"/>
        <v>149</v>
      </c>
      <c r="M9" t="str">
        <f t="shared" si="10"/>
        <v>1@ Inexistência de prazo pré-estabelecido para retenção e eliminação de dados pessoais#
2+ Desconhecimento de fundamentos de segurança da informação%</v>
      </c>
      <c r="N9" t="e">
        <f t="shared" si="11"/>
        <v>#VALUE!</v>
      </c>
      <c r="O9" t="e">
        <f t="shared" si="12"/>
        <v>#VALUE!</v>
      </c>
      <c r="P9" t="e">
        <f t="shared" si="13"/>
        <v>#VALUE!</v>
      </c>
      <c r="Q9" t="e">
        <f t="shared" si="14"/>
        <v>#VALUE!</v>
      </c>
      <c r="R9" t="e">
        <f t="shared" si="15"/>
        <v>#VALUE!</v>
      </c>
      <c r="S9" t="e">
        <f t="shared" si="16"/>
        <v>#VALUE!</v>
      </c>
      <c r="T9" t="e">
        <f t="shared" si="17"/>
        <v>#VALUE!</v>
      </c>
      <c r="U9" t="e">
        <f t="shared" si="18"/>
        <v>#VALUE!</v>
      </c>
      <c r="V9" t="e">
        <f t="shared" si="19"/>
        <v>#VALUE!</v>
      </c>
      <c r="W9" t="e">
        <f t="shared" si="20"/>
        <v>#VALUE!</v>
      </c>
      <c r="X9" t="e">
        <f t="shared" si="21"/>
        <v>#VALUE!</v>
      </c>
      <c r="Y9" t="e">
        <f t="shared" si="22"/>
        <v>#VALUE!</v>
      </c>
      <c r="Z9" t="e">
        <f t="shared" si="23"/>
        <v>#VALUE!</v>
      </c>
    </row>
    <row r="10" spans="1:26" ht="31" x14ac:dyDescent="0.3">
      <c r="A10" s="16" t="s">
        <v>119</v>
      </c>
      <c r="B10" s="13" t="s">
        <v>2300</v>
      </c>
      <c r="C10">
        <f t="shared" si="0"/>
        <v>2</v>
      </c>
      <c r="D10" t="str">
        <f t="shared" si="1"/>
        <v>1@ Inexistência de prazo pré-estabelecido para retenção e eliminação de dados pessoais.
2. Desconhecimento de fundamentos de segurança da informação.</v>
      </c>
      <c r="E10">
        <f t="shared" si="2"/>
        <v>87</v>
      </c>
      <c r="F10" t="str">
        <f t="shared" si="3"/>
        <v xml:space="preserve">Inexistência de prazo pré-estabelecido para retenção e eliminação de dados pessoais.
</v>
      </c>
      <c r="G10" t="str">
        <f t="shared" si="4"/>
        <v>1@ Inexistência de prazo pré-estabelecido para retenção e eliminação de dados pessoais#
2. Desconhecimento de fundamentos de segurança da informação.</v>
      </c>
      <c r="H10">
        <f t="shared" si="5"/>
        <v>90</v>
      </c>
      <c r="I10">
        <f t="shared" si="6"/>
        <v>59</v>
      </c>
      <c r="J10" t="str">
        <f t="shared" si="7"/>
        <v>Desconhecimento de fundamentos de segurança da informação.</v>
      </c>
      <c r="K10" t="str">
        <f t="shared" si="8"/>
        <v>1@ Inexistência de prazo pré-estabelecido para retenção e eliminação de dados pessoais#
2+ Desconhecimento de fundamentos de segurança da informação.</v>
      </c>
      <c r="L10">
        <f t="shared" si="9"/>
        <v>149</v>
      </c>
      <c r="M10" t="str">
        <f t="shared" si="10"/>
        <v>1@ Inexistência de prazo pré-estabelecido para retenção e eliminação de dados pessoais#
2+ Desconhecimento de fundamentos de segurança da informação%</v>
      </c>
      <c r="N10" t="e">
        <f t="shared" si="11"/>
        <v>#VALUE!</v>
      </c>
      <c r="O10" t="e">
        <f t="shared" si="12"/>
        <v>#VALUE!</v>
      </c>
      <c r="P10" t="e">
        <f t="shared" si="13"/>
        <v>#VALUE!</v>
      </c>
      <c r="Q10" t="e">
        <f t="shared" si="14"/>
        <v>#VALUE!</v>
      </c>
      <c r="R10" t="e">
        <f t="shared" si="15"/>
        <v>#VALUE!</v>
      </c>
      <c r="S10" t="e">
        <f t="shared" si="16"/>
        <v>#VALUE!</v>
      </c>
      <c r="T10" t="e">
        <f t="shared" si="17"/>
        <v>#VALUE!</v>
      </c>
      <c r="U10" t="e">
        <f t="shared" si="18"/>
        <v>#VALUE!</v>
      </c>
      <c r="V10" t="e">
        <f t="shared" si="19"/>
        <v>#VALUE!</v>
      </c>
      <c r="W10" t="e">
        <f t="shared" si="20"/>
        <v>#VALUE!</v>
      </c>
      <c r="X10" t="e">
        <f t="shared" si="21"/>
        <v>#VALUE!</v>
      </c>
      <c r="Y10" t="e">
        <f t="shared" si="22"/>
        <v>#VALUE!</v>
      </c>
      <c r="Z10" t="e">
        <f t="shared" si="23"/>
        <v>#VALUE!</v>
      </c>
    </row>
    <row r="11" spans="1:26" ht="31" x14ac:dyDescent="0.3">
      <c r="A11" s="16" t="s">
        <v>120</v>
      </c>
      <c r="B11" s="14" t="s">
        <v>298</v>
      </c>
      <c r="C11">
        <f t="shared" si="0"/>
        <v>2</v>
      </c>
      <c r="D11" t="str">
        <f t="shared" si="1"/>
        <v>1@ Desconhecimento de fundamentos de segurança da informação. 
2. Inexistência de prazo pré-estabelecido para retenção e eliminação de dados pessoais.</v>
      </c>
      <c r="E11">
        <f t="shared" si="2"/>
        <v>61</v>
      </c>
      <c r="F11" t="str">
        <f t="shared" si="3"/>
        <v xml:space="preserve">Desconhecimento de fundamentos de segurança da informação. </v>
      </c>
      <c r="G11" t="str">
        <f t="shared" si="4"/>
        <v>1@ Desconhecimento de fundamentos de segurança da informação# 
2. Inexistência de prazo pré-estabelecido para retenção e eliminação de dados pessoais.</v>
      </c>
      <c r="H11">
        <f t="shared" si="5"/>
        <v>65</v>
      </c>
      <c r="I11">
        <f t="shared" si="6"/>
        <v>85</v>
      </c>
      <c r="J11" t="str">
        <f t="shared" si="7"/>
        <v xml:space="preserve"> Inexistência de prazo pré-estabelecido para retenção e eliminação de dados pessoais.</v>
      </c>
      <c r="K11" t="str">
        <f t="shared" si="8"/>
        <v>1@ Desconhecimento de fundamentos de segurança da informação# 
2+ Inexistência de prazo pré-estabelecido para retenção e eliminação de dados pessoais.</v>
      </c>
      <c r="L11">
        <f t="shared" si="9"/>
        <v>150</v>
      </c>
      <c r="M11" t="str">
        <f t="shared" si="10"/>
        <v>1@ Desconhecimento de fundamentos de segurança da informação# 
2+ Inexistência de prazo pré-estabelecido para retenção e eliminação de dados pessoais%</v>
      </c>
      <c r="N11" t="e">
        <f t="shared" si="11"/>
        <v>#VALUE!</v>
      </c>
      <c r="O11" t="e">
        <f t="shared" si="12"/>
        <v>#VALUE!</v>
      </c>
      <c r="P11" t="e">
        <f t="shared" si="13"/>
        <v>#VALUE!</v>
      </c>
      <c r="Q11" t="e">
        <f t="shared" si="14"/>
        <v>#VALUE!</v>
      </c>
      <c r="R11" t="e">
        <f t="shared" si="15"/>
        <v>#VALUE!</v>
      </c>
      <c r="S11" t="e">
        <f t="shared" si="16"/>
        <v>#VALUE!</v>
      </c>
      <c r="T11" t="e">
        <f t="shared" si="17"/>
        <v>#VALUE!</v>
      </c>
      <c r="U11" t="e">
        <f t="shared" si="18"/>
        <v>#VALUE!</v>
      </c>
      <c r="V11" t="e">
        <f t="shared" si="19"/>
        <v>#VALUE!</v>
      </c>
      <c r="W11" t="e">
        <f t="shared" si="20"/>
        <v>#VALUE!</v>
      </c>
      <c r="X11" t="e">
        <f t="shared" si="21"/>
        <v>#VALUE!</v>
      </c>
      <c r="Y11" t="e">
        <f t="shared" si="22"/>
        <v>#VALUE!</v>
      </c>
      <c r="Z11" t="e">
        <f t="shared" si="23"/>
        <v>#VALUE!</v>
      </c>
    </row>
    <row r="12" spans="1:26" ht="46.5" x14ac:dyDescent="0.3">
      <c r="A12" s="16" t="s">
        <v>123</v>
      </c>
      <c r="B12" s="14" t="s">
        <v>304</v>
      </c>
      <c r="C12">
        <f t="shared" si="0"/>
        <v>2</v>
      </c>
      <c r="D12" t="str">
        <f t="shared" si="1"/>
        <v>1@ Desconhecimento de fundamentos de segurança da informação. 
2. Ausência de transparência quanto ao tratamento.
3. Inexistência de prazo pré-estabelecido para retenção e eliminação de dados pessoais.</v>
      </c>
      <c r="E12">
        <f t="shared" si="2"/>
        <v>61</v>
      </c>
      <c r="F12" t="str">
        <f t="shared" si="3"/>
        <v xml:space="preserve">Desconhecimento de fundamentos de segurança da informação. </v>
      </c>
      <c r="G12" t="str">
        <f t="shared" si="4"/>
        <v>1@ Desconhecimento de fundamentos de segurança da informação# 
2. Ausência de transparência quanto ao tratamento.
3. Inexistência de prazo pré-estabelecido para retenção e eliminação de dados pessoais.</v>
      </c>
      <c r="H12">
        <f t="shared" si="5"/>
        <v>65</v>
      </c>
      <c r="I12">
        <f t="shared" si="6"/>
        <v>48</v>
      </c>
      <c r="J12" t="str">
        <f t="shared" si="7"/>
        <v xml:space="preserve"> Ausência de transparência quanto ao tratamento.</v>
      </c>
      <c r="K12" t="str">
        <f t="shared" si="8"/>
        <v>1@ Desconhecimento de fundamentos de segurança da informação# 
2+ Ausência de transparência quanto ao tratamento.
3. Inexistência de prazo pré-estabelecido para retenção e eliminação de dados pessoais.</v>
      </c>
      <c r="L12">
        <f t="shared" si="9"/>
        <v>113</v>
      </c>
      <c r="M12" t="str">
        <f t="shared" si="10"/>
        <v>1@ Desconhecimento de fundamentos de segurança da informação# 
2+ Ausência de transparência quanto ao tratamento%
3. Inexistência de prazo pré-estabelecido para retenção e eliminação de dados pessoais.</v>
      </c>
      <c r="N12">
        <f t="shared" si="11"/>
        <v>116</v>
      </c>
      <c r="O12" t="str">
        <f t="shared" si="12"/>
        <v>1@ Desconhecimento de fundamentos de segurança da informação# 
2+ Ausência de transparência quanto ao tratamento%
3&amp; Inexistência de prazo pré-estabelecido para retenção e eliminação de dados pessoais.</v>
      </c>
      <c r="P12">
        <f t="shared" si="13"/>
        <v>201</v>
      </c>
      <c r="Q12">
        <f t="shared" si="14"/>
        <v>85</v>
      </c>
      <c r="R12" t="str">
        <f t="shared" si="15"/>
        <v>Inexistência de prazo pré-estabelecido para retenção e eliminação de dados pessoais.</v>
      </c>
      <c r="S12" t="str">
        <f t="shared" si="16"/>
        <v>1@ Desconhecimento de fundamentos de segurança da informação# 
2+ Ausência de transparência quanto ao tratamento%
3&amp; Inexistência de prazo pré-estabelecido para retenção e eliminação de dados pessoais.</v>
      </c>
      <c r="T12">
        <f t="shared" si="17"/>
        <v>201</v>
      </c>
      <c r="U12" t="str">
        <f t="shared" si="18"/>
        <v>1@ Desconhecimento de fundamentos de segurança da informação# 
2+ Ausência de transparência quanto ao tratamento%
3&amp; Inexistência de prazo pré-estabelecido para retenção e eliminação de dados pessoais&amp;</v>
      </c>
      <c r="V12" t="e">
        <f t="shared" si="19"/>
        <v>#VALUE!</v>
      </c>
      <c r="W12" t="e">
        <f t="shared" si="20"/>
        <v>#VALUE!</v>
      </c>
      <c r="X12" t="e">
        <f t="shared" si="21"/>
        <v>#VALUE!</v>
      </c>
      <c r="Y12" t="e">
        <f t="shared" si="22"/>
        <v>#VALUE!</v>
      </c>
      <c r="Z12" t="e">
        <f t="shared" si="23"/>
        <v>#VALUE!</v>
      </c>
    </row>
    <row r="13" spans="1:26" ht="31" x14ac:dyDescent="0.3">
      <c r="A13" s="16" t="s">
        <v>124</v>
      </c>
      <c r="B13" s="14" t="s">
        <v>298</v>
      </c>
      <c r="C13">
        <f t="shared" si="0"/>
        <v>2</v>
      </c>
      <c r="D13" t="str">
        <f t="shared" si="1"/>
        <v>1@ Desconhecimento de fundamentos de segurança da informação. 
2. Inexistência de prazo pré-estabelecido para retenção e eliminação de dados pessoais.</v>
      </c>
      <c r="E13">
        <f t="shared" si="2"/>
        <v>61</v>
      </c>
      <c r="F13" t="str">
        <f t="shared" si="3"/>
        <v xml:space="preserve">Desconhecimento de fundamentos de segurança da informação. </v>
      </c>
      <c r="G13" t="str">
        <f t="shared" si="4"/>
        <v>1@ Desconhecimento de fundamentos de segurança da informação# 
2. Inexistência de prazo pré-estabelecido para retenção e eliminação de dados pessoais.</v>
      </c>
      <c r="H13">
        <f t="shared" si="5"/>
        <v>65</v>
      </c>
      <c r="I13">
        <f t="shared" si="6"/>
        <v>85</v>
      </c>
      <c r="J13" t="str">
        <f t="shared" si="7"/>
        <v xml:space="preserve"> Inexistência de prazo pré-estabelecido para retenção e eliminação de dados pessoais.</v>
      </c>
      <c r="K13" t="str">
        <f t="shared" si="8"/>
        <v>1@ Desconhecimento de fundamentos de segurança da informação# 
2+ Inexistência de prazo pré-estabelecido para retenção e eliminação de dados pessoais.</v>
      </c>
      <c r="L13">
        <f t="shared" si="9"/>
        <v>150</v>
      </c>
      <c r="M13" t="str">
        <f t="shared" si="10"/>
        <v>1@ Desconhecimento de fundamentos de segurança da informação# 
2+ Inexistência de prazo pré-estabelecido para retenção e eliminação de dados pessoais%</v>
      </c>
      <c r="N13" t="e">
        <f t="shared" si="11"/>
        <v>#VALUE!</v>
      </c>
      <c r="O13" t="e">
        <f t="shared" si="12"/>
        <v>#VALUE!</v>
      </c>
      <c r="P13" t="e">
        <f t="shared" si="13"/>
        <v>#VALUE!</v>
      </c>
      <c r="Q13" t="e">
        <f t="shared" si="14"/>
        <v>#VALUE!</v>
      </c>
      <c r="R13" t="e">
        <f t="shared" si="15"/>
        <v>#VALUE!</v>
      </c>
      <c r="S13" t="e">
        <f t="shared" si="16"/>
        <v>#VALUE!</v>
      </c>
      <c r="T13" t="e">
        <f t="shared" si="17"/>
        <v>#VALUE!</v>
      </c>
      <c r="U13" t="e">
        <f t="shared" si="18"/>
        <v>#VALUE!</v>
      </c>
      <c r="V13" t="e">
        <f t="shared" si="19"/>
        <v>#VALUE!</v>
      </c>
      <c r="W13" t="e">
        <f t="shared" si="20"/>
        <v>#VALUE!</v>
      </c>
      <c r="X13" t="e">
        <f t="shared" si="21"/>
        <v>#VALUE!</v>
      </c>
      <c r="Y13" t="e">
        <f t="shared" si="22"/>
        <v>#VALUE!</v>
      </c>
      <c r="Z13" t="e">
        <f t="shared" si="23"/>
        <v>#VALUE!</v>
      </c>
    </row>
    <row r="14" spans="1:26" ht="62" x14ac:dyDescent="0.3">
      <c r="A14" s="16" t="s">
        <v>125</v>
      </c>
      <c r="B14" s="14" t="s">
        <v>126</v>
      </c>
      <c r="C14">
        <f t="shared" si="0"/>
        <v>3</v>
      </c>
      <c r="D14" t="str">
        <f t="shared" si="1"/>
        <v xml:space="preserve">
1@ Desconhecimento de fundamentos de segurança da informação. 
2. Inexistência de prazo pré-estabelecido para retenção e eliminação de dados pessoais.
3. Ausência de plano de atualização da ferramente desenvolvida internamente. </v>
      </c>
      <c r="E14">
        <f t="shared" si="2"/>
        <v>62</v>
      </c>
      <c r="F14" t="str">
        <f t="shared" si="3"/>
        <v xml:space="preserve">Desconhecimento de fundamentos de segurança da informação. 
</v>
      </c>
      <c r="G14" t="str">
        <f t="shared" si="4"/>
        <v xml:space="preserve">
1@ Desconhecimento de fundamentos de segurança da informação# 
2. Inexistência de prazo pré-estabelecido para retenção e eliminação de dados pessoais.
3. Ausência de plano de atualização da ferramente desenvolvida internamente. </v>
      </c>
      <c r="H14">
        <f t="shared" si="5"/>
        <v>66</v>
      </c>
      <c r="I14">
        <f t="shared" si="6"/>
        <v>85</v>
      </c>
      <c r="J14" t="str">
        <f t="shared" si="7"/>
        <v xml:space="preserve"> Inexistência de prazo pré-estabelecido para retenção e eliminação de dados pessoais.</v>
      </c>
      <c r="K14" t="str">
        <f t="shared" si="8"/>
        <v xml:space="preserve">
1@ Desconhecimento de fundamentos de segurança da informação# 
2+ Inexistência de prazo pré-estabelecido para retenção e eliminação de dados pessoais.
3. Ausência de plano de atualização da ferramente desenvolvida internamente. </v>
      </c>
      <c r="L14">
        <f t="shared" si="9"/>
        <v>151</v>
      </c>
      <c r="M14" t="str">
        <f t="shared" si="10"/>
        <v xml:space="preserve">
1@ Desconhecimento de fundamentos de segurança da informação# 
2+ Inexistência de prazo pré-estabelecido para retenção e eliminação de dados pessoais%
3. Ausência de plano de atualização da ferramente desenvolvida internamente. </v>
      </c>
      <c r="N14">
        <f t="shared" si="11"/>
        <v>154</v>
      </c>
      <c r="O14" t="str">
        <f t="shared" si="12"/>
        <v xml:space="preserve">
1@ Desconhecimento de fundamentos de segurança da informação# 
2+ Inexistência de prazo pré-estabelecido para retenção e eliminação de dados pessoais%
3&amp; Ausência de plano de atualização da ferramente desenvolvida internamente. </v>
      </c>
      <c r="P14">
        <f t="shared" si="13"/>
        <v>228</v>
      </c>
      <c r="Q14">
        <f t="shared" si="14"/>
        <v>74</v>
      </c>
      <c r="R14" t="str">
        <f t="shared" si="15"/>
        <v xml:space="preserve">Ausência de plano de atualização da ferramente desenvolvida internamente. </v>
      </c>
      <c r="S14" t="str">
        <f t="shared" si="16"/>
        <v xml:space="preserve">
1@ Desconhecimento de fundamentos de segurança da informação# 
2+ Inexistência de prazo pré-estabelecido para retenção e eliminação de dados pessoais%
3&amp; Ausência de plano de atualização da ferramente desenvolvida internamente. </v>
      </c>
      <c r="T14">
        <f t="shared" si="17"/>
        <v>228</v>
      </c>
      <c r="U14" t="str">
        <f t="shared" si="18"/>
        <v xml:space="preserve">
1@ Desconhecimento de fundamentos de segurança da informação# 
2+ Inexistência de prazo pré-estabelecido para retenção e eliminação de dados pessoais%
3&amp; Ausência de plano de atualização da ferramente desenvolvida internamente&amp; </v>
      </c>
      <c r="V14" t="e">
        <f t="shared" si="19"/>
        <v>#VALUE!</v>
      </c>
      <c r="W14" t="e">
        <f t="shared" si="20"/>
        <v>#VALUE!</v>
      </c>
      <c r="X14" t="e">
        <f t="shared" si="21"/>
        <v>#VALUE!</v>
      </c>
      <c r="Y14" t="e">
        <f t="shared" si="22"/>
        <v>#VALUE!</v>
      </c>
      <c r="Z14" t="e">
        <f t="shared" si="23"/>
        <v>#VALUE!</v>
      </c>
    </row>
    <row r="15" spans="1:26" ht="46.5" x14ac:dyDescent="0.3">
      <c r="A15" s="16" t="s">
        <v>127</v>
      </c>
      <c r="B15" s="14" t="s">
        <v>128</v>
      </c>
      <c r="C15">
        <f t="shared" si="0"/>
        <v>3</v>
      </c>
      <c r="D15" t="str">
        <f t="shared" si="1"/>
        <v xml:space="preserve">
1@ Desconhecimento de fundamentos de segurança da informação.
2. Inexistência de prazo pré-estabelecido para retenção e eliminação de dados pessoais.</v>
      </c>
      <c r="E15">
        <f t="shared" si="2"/>
        <v>62</v>
      </c>
      <c r="F15" t="str">
        <f t="shared" si="3"/>
        <v>Desconhecimento de fundamentos de segurança da informação.
2</v>
      </c>
      <c r="G15" t="str">
        <f t="shared" si="4"/>
        <v xml:space="preserve">
1@ Desconhecimento de fundamentos de segurança da informação#
2. Inexistência de prazo pré-estabelecido para retenção e eliminação de dados pessoais.</v>
      </c>
      <c r="H15">
        <f t="shared" si="5"/>
        <v>65</v>
      </c>
      <c r="I15">
        <f t="shared" si="6"/>
        <v>85</v>
      </c>
      <c r="J15" t="str">
        <f t="shared" si="7"/>
        <v>Inexistência de prazo pré-estabelecido para retenção e eliminação de dados pessoais.</v>
      </c>
      <c r="K15" t="str">
        <f t="shared" si="8"/>
        <v xml:space="preserve">
1@ Desconhecimento de fundamentos de segurança da informação#
2+ Inexistência de prazo pré-estabelecido para retenção e eliminação de dados pessoais.</v>
      </c>
      <c r="L15">
        <f t="shared" si="9"/>
        <v>150</v>
      </c>
      <c r="M15" t="str">
        <f t="shared" si="10"/>
        <v xml:space="preserve">
1@ Desconhecimento de fundamentos de segurança da informação#
2+ Inexistência de prazo pré-estabelecido para retenção e eliminação de dados pessoais%</v>
      </c>
      <c r="N15" t="e">
        <f t="shared" si="11"/>
        <v>#VALUE!</v>
      </c>
      <c r="O15" t="e">
        <f t="shared" si="12"/>
        <v>#VALUE!</v>
      </c>
      <c r="P15" t="e">
        <f t="shared" si="13"/>
        <v>#VALUE!</v>
      </c>
      <c r="Q15" t="e">
        <f t="shared" si="14"/>
        <v>#VALUE!</v>
      </c>
      <c r="R15" t="e">
        <f t="shared" si="15"/>
        <v>#VALUE!</v>
      </c>
      <c r="S15" t="e">
        <f t="shared" si="16"/>
        <v>#VALUE!</v>
      </c>
      <c r="T15" t="e">
        <f t="shared" si="17"/>
        <v>#VALUE!</v>
      </c>
      <c r="U15" t="e">
        <f t="shared" si="18"/>
        <v>#VALUE!</v>
      </c>
      <c r="V15" t="e">
        <f t="shared" si="19"/>
        <v>#VALUE!</v>
      </c>
      <c r="W15" t="e">
        <f t="shared" si="20"/>
        <v>#VALUE!</v>
      </c>
      <c r="X15" t="e">
        <f t="shared" si="21"/>
        <v>#VALUE!</v>
      </c>
      <c r="Y15" t="e">
        <f t="shared" si="22"/>
        <v>#VALUE!</v>
      </c>
      <c r="Z15" t="e">
        <f t="shared" si="23"/>
        <v>#VALUE!</v>
      </c>
    </row>
    <row r="16" spans="1:26" ht="46.5" x14ac:dyDescent="0.3">
      <c r="A16" s="20" t="s">
        <v>129</v>
      </c>
      <c r="B16" s="13" t="s">
        <v>130</v>
      </c>
      <c r="C16">
        <f t="shared" si="0"/>
        <v>2</v>
      </c>
      <c r="D16" t="str">
        <f t="shared" si="1"/>
        <v>1@ Desconhecimento de fundamentos de segurança da informação.
2. Contrato ou acordo sem cláusulas ou com cláusulas inadequadas sobre o tratamento de dados pessoais.</v>
      </c>
      <c r="E16">
        <f t="shared" si="2"/>
        <v>61</v>
      </c>
      <c r="F16" t="str">
        <f t="shared" si="3"/>
        <v xml:space="preserve">Desconhecimento de fundamentos de segurança da informação.
</v>
      </c>
      <c r="G16" t="str">
        <f t="shared" si="4"/>
        <v>1@ Desconhecimento de fundamentos de segurança da informação#
2. Contrato ou acordo sem cláusulas ou com cláusulas inadequadas sobre o tratamento de dados pessoais.</v>
      </c>
      <c r="H16">
        <f t="shared" si="5"/>
        <v>64</v>
      </c>
      <c r="I16">
        <f t="shared" si="6"/>
        <v>100</v>
      </c>
      <c r="J16" t="str">
        <f t="shared" si="7"/>
        <v>Contrato ou acordo sem cláusulas ou com cláusulas inadequadas sobre o tratamento de dados pessoais.</v>
      </c>
      <c r="K16" t="str">
        <f t="shared" si="8"/>
        <v>1@ Desconhecimento de fundamentos de segurança da informação#
2+ Contrato ou acordo sem cláusulas ou com cláusulas inadequadas sobre o tratamento de dados pessoais.</v>
      </c>
      <c r="L16">
        <f t="shared" si="9"/>
        <v>164</v>
      </c>
      <c r="M16" t="str">
        <f t="shared" si="10"/>
        <v>1@ Desconhecimento de fundamentos de segurança da informação#
2+ Contrato ou acordo sem cláusulas ou com cláusulas inadequadas sobre o tratamento de dados pessoais%</v>
      </c>
      <c r="N16" t="e">
        <f t="shared" si="11"/>
        <v>#VALUE!</v>
      </c>
      <c r="O16" t="e">
        <f t="shared" si="12"/>
        <v>#VALUE!</v>
      </c>
      <c r="P16" t="e">
        <f t="shared" si="13"/>
        <v>#VALUE!</v>
      </c>
      <c r="Q16" t="e">
        <f t="shared" si="14"/>
        <v>#VALUE!</v>
      </c>
      <c r="R16" t="e">
        <f t="shared" si="15"/>
        <v>#VALUE!</v>
      </c>
      <c r="S16" t="e">
        <f t="shared" si="16"/>
        <v>#VALUE!</v>
      </c>
      <c r="T16" t="e">
        <f t="shared" si="17"/>
        <v>#VALUE!</v>
      </c>
      <c r="U16" t="e">
        <f t="shared" si="18"/>
        <v>#VALUE!</v>
      </c>
      <c r="V16" t="e">
        <f t="shared" si="19"/>
        <v>#VALUE!</v>
      </c>
      <c r="W16" t="e">
        <f t="shared" si="20"/>
        <v>#VALUE!</v>
      </c>
      <c r="X16" t="e">
        <f t="shared" si="21"/>
        <v>#VALUE!</v>
      </c>
      <c r="Y16" t="e">
        <f t="shared" si="22"/>
        <v>#VALUE!</v>
      </c>
      <c r="Z16" t="e">
        <f t="shared" si="23"/>
        <v>#VALUE!</v>
      </c>
    </row>
    <row r="17" spans="1:26" ht="31" x14ac:dyDescent="0.3">
      <c r="A17" s="16" t="s">
        <v>131</v>
      </c>
      <c r="B17" s="14" t="s">
        <v>298</v>
      </c>
      <c r="C17">
        <f t="shared" si="0"/>
        <v>2</v>
      </c>
      <c r="D17" t="str">
        <f t="shared" si="1"/>
        <v>1@ Desconhecimento de fundamentos de segurança da informação. 
2. Inexistência de prazo pré-estabelecido para retenção e eliminação de dados pessoais.</v>
      </c>
      <c r="E17">
        <f t="shared" si="2"/>
        <v>61</v>
      </c>
      <c r="F17" t="str">
        <f t="shared" si="3"/>
        <v xml:space="preserve">Desconhecimento de fundamentos de segurança da informação. </v>
      </c>
      <c r="G17" t="str">
        <f t="shared" si="4"/>
        <v>1@ Desconhecimento de fundamentos de segurança da informação# 
2. Inexistência de prazo pré-estabelecido para retenção e eliminação de dados pessoais.</v>
      </c>
      <c r="H17">
        <f t="shared" si="5"/>
        <v>65</v>
      </c>
      <c r="I17">
        <f t="shared" si="6"/>
        <v>85</v>
      </c>
      <c r="J17" t="str">
        <f t="shared" si="7"/>
        <v xml:space="preserve"> Inexistência de prazo pré-estabelecido para retenção e eliminação de dados pessoais.</v>
      </c>
      <c r="K17" t="str">
        <f t="shared" si="8"/>
        <v>1@ Desconhecimento de fundamentos de segurança da informação# 
2+ Inexistência de prazo pré-estabelecido para retenção e eliminação de dados pessoais.</v>
      </c>
      <c r="L17">
        <f t="shared" si="9"/>
        <v>150</v>
      </c>
      <c r="M17" t="str">
        <f t="shared" si="10"/>
        <v>1@ Desconhecimento de fundamentos de segurança da informação# 
2+ Inexistência de prazo pré-estabelecido para retenção e eliminação de dados pessoais%</v>
      </c>
      <c r="N17" t="e">
        <f t="shared" si="11"/>
        <v>#VALUE!</v>
      </c>
      <c r="O17" t="e">
        <f t="shared" si="12"/>
        <v>#VALUE!</v>
      </c>
      <c r="P17" t="e">
        <f t="shared" si="13"/>
        <v>#VALUE!</v>
      </c>
      <c r="Q17" t="e">
        <f t="shared" si="14"/>
        <v>#VALUE!</v>
      </c>
      <c r="R17" t="e">
        <f t="shared" si="15"/>
        <v>#VALUE!</v>
      </c>
      <c r="S17" t="e">
        <f t="shared" si="16"/>
        <v>#VALUE!</v>
      </c>
      <c r="T17" t="e">
        <f t="shared" si="17"/>
        <v>#VALUE!</v>
      </c>
      <c r="U17" t="e">
        <f t="shared" si="18"/>
        <v>#VALUE!</v>
      </c>
      <c r="V17" t="e">
        <f t="shared" si="19"/>
        <v>#VALUE!</v>
      </c>
      <c r="W17" t="e">
        <f t="shared" si="20"/>
        <v>#VALUE!</v>
      </c>
      <c r="X17" t="e">
        <f t="shared" si="21"/>
        <v>#VALUE!</v>
      </c>
      <c r="Y17" t="e">
        <f t="shared" si="22"/>
        <v>#VALUE!</v>
      </c>
      <c r="Z17" t="e">
        <f t="shared" si="23"/>
        <v>#VALUE!</v>
      </c>
    </row>
    <row r="18" spans="1:26" ht="46.5" x14ac:dyDescent="0.3">
      <c r="A18" s="16" t="s">
        <v>132</v>
      </c>
      <c r="B18" s="14" t="s">
        <v>304</v>
      </c>
      <c r="C18">
        <f t="shared" si="0"/>
        <v>2</v>
      </c>
      <c r="D18" t="str">
        <f t="shared" si="1"/>
        <v>1@ Desconhecimento de fundamentos de segurança da informação. 
2. Ausência de transparência quanto ao tratamento.
3. Inexistência de prazo pré-estabelecido para retenção e eliminação de dados pessoais.</v>
      </c>
      <c r="E18">
        <f t="shared" si="2"/>
        <v>61</v>
      </c>
      <c r="F18" t="str">
        <f t="shared" si="3"/>
        <v xml:space="preserve">Desconhecimento de fundamentos de segurança da informação. </v>
      </c>
      <c r="G18" t="str">
        <f t="shared" si="4"/>
        <v>1@ Desconhecimento de fundamentos de segurança da informação# 
2. Ausência de transparência quanto ao tratamento.
3. Inexistência de prazo pré-estabelecido para retenção e eliminação de dados pessoais.</v>
      </c>
      <c r="H18">
        <f t="shared" si="5"/>
        <v>65</v>
      </c>
      <c r="I18">
        <f t="shared" si="6"/>
        <v>48</v>
      </c>
      <c r="J18" t="str">
        <f t="shared" si="7"/>
        <v xml:space="preserve"> Ausência de transparência quanto ao tratamento.</v>
      </c>
      <c r="K18" t="str">
        <f t="shared" si="8"/>
        <v>1@ Desconhecimento de fundamentos de segurança da informação# 
2+ Ausência de transparência quanto ao tratamento.
3. Inexistência de prazo pré-estabelecido para retenção e eliminação de dados pessoais.</v>
      </c>
      <c r="L18">
        <f t="shared" si="9"/>
        <v>113</v>
      </c>
      <c r="M18" t="str">
        <f t="shared" si="10"/>
        <v>1@ Desconhecimento de fundamentos de segurança da informação# 
2+ Ausência de transparência quanto ao tratamento%
3. Inexistência de prazo pré-estabelecido para retenção e eliminação de dados pessoais.</v>
      </c>
      <c r="N18">
        <f t="shared" si="11"/>
        <v>116</v>
      </c>
      <c r="O18" t="str">
        <f t="shared" si="12"/>
        <v>1@ Desconhecimento de fundamentos de segurança da informação# 
2+ Ausência de transparência quanto ao tratamento%
3&amp; Inexistência de prazo pré-estabelecido para retenção e eliminação de dados pessoais.</v>
      </c>
      <c r="P18">
        <f t="shared" si="13"/>
        <v>201</v>
      </c>
      <c r="Q18">
        <f t="shared" si="14"/>
        <v>85</v>
      </c>
      <c r="R18" t="str">
        <f t="shared" si="15"/>
        <v>Inexistência de prazo pré-estabelecido para retenção e eliminação de dados pessoais.</v>
      </c>
      <c r="S18" t="str">
        <f t="shared" si="16"/>
        <v>1@ Desconhecimento de fundamentos de segurança da informação# 
2+ Ausência de transparência quanto ao tratamento%
3&amp; Inexistência de prazo pré-estabelecido para retenção e eliminação de dados pessoais.</v>
      </c>
      <c r="T18">
        <f t="shared" si="17"/>
        <v>201</v>
      </c>
      <c r="U18" t="str">
        <f t="shared" si="18"/>
        <v>1@ Desconhecimento de fundamentos de segurança da informação# 
2+ Ausência de transparência quanto ao tratamento%
3&amp; Inexistência de prazo pré-estabelecido para retenção e eliminação de dados pessoais&amp;</v>
      </c>
      <c r="V18" t="e">
        <f t="shared" si="19"/>
        <v>#VALUE!</v>
      </c>
      <c r="W18" t="e">
        <f t="shared" si="20"/>
        <v>#VALUE!</v>
      </c>
      <c r="X18" t="e">
        <f t="shared" si="21"/>
        <v>#VALUE!</v>
      </c>
      <c r="Y18" t="e">
        <f t="shared" si="22"/>
        <v>#VALUE!</v>
      </c>
      <c r="Z18" t="e">
        <f t="shared" si="23"/>
        <v>#VALUE!</v>
      </c>
    </row>
    <row r="19" spans="1:26" ht="46.5" x14ac:dyDescent="0.3">
      <c r="A19" s="16" t="s">
        <v>133</v>
      </c>
      <c r="B19" s="13" t="s">
        <v>304</v>
      </c>
      <c r="C19">
        <f t="shared" si="0"/>
        <v>2</v>
      </c>
      <c r="D19" t="str">
        <f t="shared" si="1"/>
        <v>1@ Desconhecimento de fundamentos de segurança da informação. 
2. Ausência de transparência quanto ao tratamento.
3. Inexistência de prazo pré-estabelecido para retenção e eliminação de dados pessoais.</v>
      </c>
      <c r="E19">
        <f t="shared" si="2"/>
        <v>61</v>
      </c>
      <c r="F19" t="str">
        <f t="shared" si="3"/>
        <v xml:space="preserve">Desconhecimento de fundamentos de segurança da informação. </v>
      </c>
      <c r="G19" t="str">
        <f t="shared" si="4"/>
        <v>1@ Desconhecimento de fundamentos de segurança da informação# 
2. Ausência de transparência quanto ao tratamento.
3. Inexistência de prazo pré-estabelecido para retenção e eliminação de dados pessoais.</v>
      </c>
      <c r="H19">
        <f t="shared" si="5"/>
        <v>65</v>
      </c>
      <c r="I19">
        <f t="shared" si="6"/>
        <v>48</v>
      </c>
      <c r="J19" t="str">
        <f t="shared" si="7"/>
        <v xml:space="preserve"> Ausência de transparência quanto ao tratamento.</v>
      </c>
      <c r="K19" t="str">
        <f t="shared" si="8"/>
        <v>1@ Desconhecimento de fundamentos de segurança da informação# 
2+ Ausência de transparência quanto ao tratamento.
3. Inexistência de prazo pré-estabelecido para retenção e eliminação de dados pessoais.</v>
      </c>
      <c r="L19">
        <f t="shared" si="9"/>
        <v>113</v>
      </c>
      <c r="M19" t="str">
        <f t="shared" si="10"/>
        <v>1@ Desconhecimento de fundamentos de segurança da informação# 
2+ Ausência de transparência quanto ao tratamento%
3. Inexistência de prazo pré-estabelecido para retenção e eliminação de dados pessoais.</v>
      </c>
      <c r="N19">
        <f t="shared" si="11"/>
        <v>116</v>
      </c>
      <c r="O19" t="str">
        <f t="shared" si="12"/>
        <v>1@ Desconhecimento de fundamentos de segurança da informação# 
2+ Ausência de transparência quanto ao tratamento%
3&amp; Inexistência de prazo pré-estabelecido para retenção e eliminação de dados pessoais.</v>
      </c>
      <c r="P19">
        <f t="shared" si="13"/>
        <v>201</v>
      </c>
      <c r="Q19">
        <f t="shared" si="14"/>
        <v>85</v>
      </c>
      <c r="R19" t="str">
        <f t="shared" si="15"/>
        <v>Inexistência de prazo pré-estabelecido para retenção e eliminação de dados pessoais.</v>
      </c>
      <c r="S19" t="str">
        <f t="shared" si="16"/>
        <v>1@ Desconhecimento de fundamentos de segurança da informação# 
2+ Ausência de transparência quanto ao tratamento%
3&amp; Inexistência de prazo pré-estabelecido para retenção e eliminação de dados pessoais.</v>
      </c>
      <c r="T19">
        <f t="shared" si="17"/>
        <v>201</v>
      </c>
      <c r="U19" t="str">
        <f t="shared" si="18"/>
        <v>1@ Desconhecimento de fundamentos de segurança da informação# 
2+ Ausência de transparência quanto ao tratamento%
3&amp; Inexistência de prazo pré-estabelecido para retenção e eliminação de dados pessoais&amp;</v>
      </c>
      <c r="V19" t="e">
        <f t="shared" si="19"/>
        <v>#VALUE!</v>
      </c>
      <c r="W19" t="e">
        <f t="shared" si="20"/>
        <v>#VALUE!</v>
      </c>
      <c r="X19" t="e">
        <f t="shared" si="21"/>
        <v>#VALUE!</v>
      </c>
      <c r="Y19" t="e">
        <f t="shared" si="22"/>
        <v>#VALUE!</v>
      </c>
      <c r="Z19" t="e">
        <f t="shared" si="23"/>
        <v>#VALUE!</v>
      </c>
    </row>
    <row r="20" spans="1:26" ht="46.5" x14ac:dyDescent="0.3">
      <c r="A20" s="16" t="s">
        <v>140</v>
      </c>
      <c r="B20" s="13" t="s">
        <v>304</v>
      </c>
      <c r="C20">
        <f t="shared" si="0"/>
        <v>2</v>
      </c>
      <c r="D20" t="str">
        <f t="shared" si="1"/>
        <v>1@ Desconhecimento de fundamentos de segurança da informação. 
2. Ausência de transparência quanto ao tratamento.
3. Inexistência de prazo pré-estabelecido para retenção e eliminação de dados pessoais.</v>
      </c>
      <c r="E20">
        <f t="shared" si="2"/>
        <v>61</v>
      </c>
      <c r="F20" t="str">
        <f t="shared" si="3"/>
        <v xml:space="preserve">Desconhecimento de fundamentos de segurança da informação. </v>
      </c>
      <c r="G20" t="str">
        <f t="shared" si="4"/>
        <v>1@ Desconhecimento de fundamentos de segurança da informação# 
2. Ausência de transparência quanto ao tratamento.
3. Inexistência de prazo pré-estabelecido para retenção e eliminação de dados pessoais.</v>
      </c>
      <c r="H20">
        <f t="shared" si="5"/>
        <v>65</v>
      </c>
      <c r="I20">
        <f t="shared" si="6"/>
        <v>48</v>
      </c>
      <c r="J20" t="str">
        <f t="shared" si="7"/>
        <v xml:space="preserve"> Ausência de transparência quanto ao tratamento.</v>
      </c>
      <c r="K20" t="str">
        <f t="shared" si="8"/>
        <v>1@ Desconhecimento de fundamentos de segurança da informação# 
2+ Ausência de transparência quanto ao tratamento.
3. Inexistência de prazo pré-estabelecido para retenção e eliminação de dados pessoais.</v>
      </c>
      <c r="L20">
        <f t="shared" si="9"/>
        <v>113</v>
      </c>
      <c r="M20" t="str">
        <f t="shared" si="10"/>
        <v>1@ Desconhecimento de fundamentos de segurança da informação# 
2+ Ausência de transparência quanto ao tratamento%
3. Inexistência de prazo pré-estabelecido para retenção e eliminação de dados pessoais.</v>
      </c>
      <c r="N20">
        <f t="shared" si="11"/>
        <v>116</v>
      </c>
      <c r="O20" t="str">
        <f t="shared" si="12"/>
        <v>1@ Desconhecimento de fundamentos de segurança da informação# 
2+ Ausência de transparência quanto ao tratamento%
3&amp; Inexistência de prazo pré-estabelecido para retenção e eliminação de dados pessoais.</v>
      </c>
      <c r="P20">
        <f t="shared" si="13"/>
        <v>201</v>
      </c>
      <c r="Q20">
        <f t="shared" si="14"/>
        <v>85</v>
      </c>
      <c r="R20" t="str">
        <f t="shared" si="15"/>
        <v>Inexistência de prazo pré-estabelecido para retenção e eliminação de dados pessoais.</v>
      </c>
      <c r="S20" t="str">
        <f t="shared" si="16"/>
        <v>1@ Desconhecimento de fundamentos de segurança da informação# 
2+ Ausência de transparência quanto ao tratamento%
3&amp; Inexistência de prazo pré-estabelecido para retenção e eliminação de dados pessoais.</v>
      </c>
      <c r="T20">
        <f t="shared" si="17"/>
        <v>201</v>
      </c>
      <c r="U20" t="str">
        <f t="shared" si="18"/>
        <v>1@ Desconhecimento de fundamentos de segurança da informação# 
2+ Ausência de transparência quanto ao tratamento%
3&amp; Inexistência de prazo pré-estabelecido para retenção e eliminação de dados pessoais&amp;</v>
      </c>
      <c r="V20" t="e">
        <f t="shared" si="19"/>
        <v>#VALUE!</v>
      </c>
      <c r="W20" t="e">
        <f t="shared" si="20"/>
        <v>#VALUE!</v>
      </c>
      <c r="X20" t="e">
        <f t="shared" si="21"/>
        <v>#VALUE!</v>
      </c>
      <c r="Y20" t="e">
        <f t="shared" si="22"/>
        <v>#VALUE!</v>
      </c>
      <c r="Z20" t="e">
        <f t="shared" si="23"/>
        <v>#VALUE!</v>
      </c>
    </row>
    <row r="21" spans="1:26" ht="46.5" x14ac:dyDescent="0.3">
      <c r="A21" s="16" t="s">
        <v>145</v>
      </c>
      <c r="B21" s="13" t="s">
        <v>304</v>
      </c>
      <c r="C21">
        <f t="shared" si="0"/>
        <v>2</v>
      </c>
      <c r="D21" t="str">
        <f t="shared" si="1"/>
        <v>1@ Desconhecimento de fundamentos de segurança da informação. 
2. Ausência de transparência quanto ao tratamento.
3. Inexistência de prazo pré-estabelecido para retenção e eliminação de dados pessoais.</v>
      </c>
      <c r="E21">
        <f t="shared" si="2"/>
        <v>61</v>
      </c>
      <c r="F21" t="str">
        <f t="shared" si="3"/>
        <v xml:space="preserve">Desconhecimento de fundamentos de segurança da informação. </v>
      </c>
      <c r="G21" t="str">
        <f t="shared" si="4"/>
        <v>1@ Desconhecimento de fundamentos de segurança da informação# 
2. Ausência de transparência quanto ao tratamento.
3. Inexistência de prazo pré-estabelecido para retenção e eliminação de dados pessoais.</v>
      </c>
      <c r="H21">
        <f t="shared" si="5"/>
        <v>65</v>
      </c>
      <c r="I21">
        <f t="shared" si="6"/>
        <v>48</v>
      </c>
      <c r="J21" t="str">
        <f t="shared" si="7"/>
        <v xml:space="preserve"> Ausência de transparência quanto ao tratamento.</v>
      </c>
      <c r="K21" t="str">
        <f t="shared" si="8"/>
        <v>1@ Desconhecimento de fundamentos de segurança da informação# 
2+ Ausência de transparência quanto ao tratamento.
3. Inexistência de prazo pré-estabelecido para retenção e eliminação de dados pessoais.</v>
      </c>
      <c r="L21">
        <f t="shared" si="9"/>
        <v>113</v>
      </c>
      <c r="M21" t="str">
        <f t="shared" si="10"/>
        <v>1@ Desconhecimento de fundamentos de segurança da informação# 
2+ Ausência de transparência quanto ao tratamento%
3. Inexistência de prazo pré-estabelecido para retenção e eliminação de dados pessoais.</v>
      </c>
      <c r="N21">
        <f t="shared" si="11"/>
        <v>116</v>
      </c>
      <c r="O21" t="str">
        <f t="shared" si="12"/>
        <v>1@ Desconhecimento de fundamentos de segurança da informação# 
2+ Ausência de transparência quanto ao tratamento%
3&amp; Inexistência de prazo pré-estabelecido para retenção e eliminação de dados pessoais.</v>
      </c>
      <c r="P21">
        <f t="shared" si="13"/>
        <v>201</v>
      </c>
      <c r="Q21">
        <f t="shared" si="14"/>
        <v>85</v>
      </c>
      <c r="R21" t="str">
        <f t="shared" si="15"/>
        <v>Inexistência de prazo pré-estabelecido para retenção e eliminação de dados pessoais.</v>
      </c>
      <c r="S21" t="str">
        <f t="shared" si="16"/>
        <v>1@ Desconhecimento de fundamentos de segurança da informação# 
2+ Ausência de transparência quanto ao tratamento%
3&amp; Inexistência de prazo pré-estabelecido para retenção e eliminação de dados pessoais.</v>
      </c>
      <c r="T21">
        <f t="shared" si="17"/>
        <v>201</v>
      </c>
      <c r="U21" t="str">
        <f t="shared" si="18"/>
        <v>1@ Desconhecimento de fundamentos de segurança da informação# 
2+ Ausência de transparência quanto ao tratamento%
3&amp; Inexistência de prazo pré-estabelecido para retenção e eliminação de dados pessoais&amp;</v>
      </c>
      <c r="V21" t="e">
        <f t="shared" si="19"/>
        <v>#VALUE!</v>
      </c>
      <c r="W21" t="e">
        <f t="shared" si="20"/>
        <v>#VALUE!</v>
      </c>
      <c r="X21" t="e">
        <f t="shared" si="21"/>
        <v>#VALUE!</v>
      </c>
      <c r="Y21" t="e">
        <f t="shared" si="22"/>
        <v>#VALUE!</v>
      </c>
      <c r="Z21" t="e">
        <f t="shared" si="23"/>
        <v>#VALUE!</v>
      </c>
    </row>
    <row r="22" spans="1:26" ht="46.5" x14ac:dyDescent="0.3">
      <c r="A22" s="21" t="s">
        <v>147</v>
      </c>
      <c r="B22" s="13" t="s">
        <v>304</v>
      </c>
      <c r="C22">
        <f t="shared" si="0"/>
        <v>2</v>
      </c>
      <c r="D22" t="str">
        <f t="shared" si="1"/>
        <v>1@ Desconhecimento de fundamentos de segurança da informação. 
2. Ausência de transparência quanto ao tratamento.
3. Inexistência de prazo pré-estabelecido para retenção e eliminação de dados pessoais.</v>
      </c>
      <c r="E22">
        <f t="shared" si="2"/>
        <v>61</v>
      </c>
      <c r="F22" t="str">
        <f t="shared" si="3"/>
        <v xml:space="preserve">Desconhecimento de fundamentos de segurança da informação. </v>
      </c>
      <c r="G22" t="str">
        <f t="shared" si="4"/>
        <v>1@ Desconhecimento de fundamentos de segurança da informação# 
2. Ausência de transparência quanto ao tratamento.
3. Inexistência de prazo pré-estabelecido para retenção e eliminação de dados pessoais.</v>
      </c>
      <c r="H22">
        <f t="shared" si="5"/>
        <v>65</v>
      </c>
      <c r="I22">
        <f t="shared" si="6"/>
        <v>48</v>
      </c>
      <c r="J22" t="str">
        <f t="shared" si="7"/>
        <v xml:space="preserve"> Ausência de transparência quanto ao tratamento.</v>
      </c>
      <c r="K22" t="str">
        <f t="shared" si="8"/>
        <v>1@ Desconhecimento de fundamentos de segurança da informação# 
2+ Ausência de transparência quanto ao tratamento.
3. Inexistência de prazo pré-estabelecido para retenção e eliminação de dados pessoais.</v>
      </c>
      <c r="L22">
        <f t="shared" si="9"/>
        <v>113</v>
      </c>
      <c r="M22" t="str">
        <f t="shared" si="10"/>
        <v>1@ Desconhecimento de fundamentos de segurança da informação# 
2+ Ausência de transparência quanto ao tratamento%
3. Inexistência de prazo pré-estabelecido para retenção e eliminação de dados pessoais.</v>
      </c>
      <c r="N22">
        <f t="shared" si="11"/>
        <v>116</v>
      </c>
      <c r="O22" t="str">
        <f t="shared" si="12"/>
        <v>1@ Desconhecimento de fundamentos de segurança da informação# 
2+ Ausência de transparência quanto ao tratamento%
3&amp; Inexistência de prazo pré-estabelecido para retenção e eliminação de dados pessoais.</v>
      </c>
      <c r="P22">
        <f t="shared" si="13"/>
        <v>201</v>
      </c>
      <c r="Q22">
        <f t="shared" si="14"/>
        <v>85</v>
      </c>
      <c r="R22" t="str">
        <f t="shared" si="15"/>
        <v>Inexistência de prazo pré-estabelecido para retenção e eliminação de dados pessoais.</v>
      </c>
      <c r="S22" t="str">
        <f t="shared" si="16"/>
        <v>1@ Desconhecimento de fundamentos de segurança da informação# 
2+ Ausência de transparência quanto ao tratamento%
3&amp; Inexistência de prazo pré-estabelecido para retenção e eliminação de dados pessoais.</v>
      </c>
      <c r="T22">
        <f t="shared" si="17"/>
        <v>201</v>
      </c>
      <c r="U22" t="str">
        <f t="shared" si="18"/>
        <v>1@ Desconhecimento de fundamentos de segurança da informação# 
2+ Ausência de transparência quanto ao tratamento%
3&amp; Inexistência de prazo pré-estabelecido para retenção e eliminação de dados pessoais&amp;</v>
      </c>
      <c r="V22" t="e">
        <f t="shared" si="19"/>
        <v>#VALUE!</v>
      </c>
      <c r="W22" t="e">
        <f t="shared" si="20"/>
        <v>#VALUE!</v>
      </c>
      <c r="X22" t="e">
        <f t="shared" si="21"/>
        <v>#VALUE!</v>
      </c>
      <c r="Y22" t="e">
        <f t="shared" si="22"/>
        <v>#VALUE!</v>
      </c>
      <c r="Z22" t="e">
        <f t="shared" si="23"/>
        <v>#VALUE!</v>
      </c>
    </row>
    <row r="23" spans="1:26" ht="46.5" x14ac:dyDescent="0.3">
      <c r="A23" s="20" t="s">
        <v>148</v>
      </c>
      <c r="B23" s="13" t="s">
        <v>2303</v>
      </c>
      <c r="C23">
        <f t="shared" si="0"/>
        <v>2</v>
      </c>
      <c r="D23" t="str">
        <f t="shared" si="1"/>
        <v>1@ Contrato ou acordo sem cláusulas ou com cláusulas inadequadas sobre o tratamento de dados pessoais.
2. Inexistência de prazo pré-estabelecido para retenção e eliminação de dados pessoais.</v>
      </c>
      <c r="E23">
        <f t="shared" si="2"/>
        <v>102</v>
      </c>
      <c r="F23" t="str">
        <f t="shared" si="3"/>
        <v xml:space="preserve">Contrato ou acordo sem cláusulas ou com cláusulas inadequadas sobre o tratamento de dados pessoais.
</v>
      </c>
      <c r="G23" t="str">
        <f t="shared" si="4"/>
        <v>1@ Contrato ou acordo sem cláusulas ou com cláusulas inadequadas sobre o tratamento de dados pessoais#
2. Inexistência de prazo pré-estabelecido para retenção e eliminação de dados pessoais.</v>
      </c>
      <c r="H23">
        <f t="shared" si="5"/>
        <v>105</v>
      </c>
      <c r="I23">
        <f t="shared" si="6"/>
        <v>85</v>
      </c>
      <c r="J23" t="str">
        <f t="shared" si="7"/>
        <v>Inexistência de prazo pré-estabelecido para retenção e eliminação de dados pessoais.</v>
      </c>
      <c r="K23" t="str">
        <f t="shared" si="8"/>
        <v>1@ Contrato ou acordo sem cláusulas ou com cláusulas inadequadas sobre o tratamento de dados pessoais#
2+ Inexistência de prazo pré-estabelecido para retenção e eliminação de dados pessoais.</v>
      </c>
      <c r="L23">
        <f t="shared" si="9"/>
        <v>190</v>
      </c>
      <c r="M23" t="str">
        <f t="shared" si="10"/>
        <v>1@ Contrato ou acordo sem cláusulas ou com cláusulas inadequadas sobre o tratamento de dados pessoais#
2+ Inexistência de prazo pré-estabelecido para retenção e eliminação de dados pessoais%</v>
      </c>
      <c r="N23" t="e">
        <f t="shared" si="11"/>
        <v>#VALUE!</v>
      </c>
      <c r="O23" t="e">
        <f t="shared" si="12"/>
        <v>#VALUE!</v>
      </c>
      <c r="P23" t="e">
        <f t="shared" si="13"/>
        <v>#VALUE!</v>
      </c>
      <c r="Q23" t="e">
        <f t="shared" si="14"/>
        <v>#VALUE!</v>
      </c>
      <c r="R23" t="e">
        <f t="shared" si="15"/>
        <v>#VALUE!</v>
      </c>
      <c r="S23" t="e">
        <f t="shared" si="16"/>
        <v>#VALUE!</v>
      </c>
      <c r="T23" t="e">
        <f t="shared" si="17"/>
        <v>#VALUE!</v>
      </c>
      <c r="U23" t="e">
        <f t="shared" si="18"/>
        <v>#VALUE!</v>
      </c>
      <c r="V23" t="e">
        <f t="shared" si="19"/>
        <v>#VALUE!</v>
      </c>
      <c r="W23" t="e">
        <f t="shared" si="20"/>
        <v>#VALUE!</v>
      </c>
      <c r="X23" t="e">
        <f t="shared" si="21"/>
        <v>#VALUE!</v>
      </c>
      <c r="Y23" t="e">
        <f t="shared" si="22"/>
        <v>#VALUE!</v>
      </c>
      <c r="Z23" t="e">
        <f t="shared" si="23"/>
        <v>#VALUE!</v>
      </c>
    </row>
    <row r="24" spans="1:26" ht="46.5" x14ac:dyDescent="0.3">
      <c r="A24" s="21" t="s">
        <v>149</v>
      </c>
      <c r="B24" s="13" t="s">
        <v>304</v>
      </c>
      <c r="C24">
        <f t="shared" si="0"/>
        <v>2</v>
      </c>
      <c r="D24" t="str">
        <f t="shared" si="1"/>
        <v>1@ Desconhecimento de fundamentos de segurança da informação. 
2. Ausência de transparência quanto ao tratamento.
3. Inexistência de prazo pré-estabelecido para retenção e eliminação de dados pessoais.</v>
      </c>
      <c r="E24">
        <f t="shared" si="2"/>
        <v>61</v>
      </c>
      <c r="F24" t="str">
        <f t="shared" si="3"/>
        <v xml:space="preserve">Desconhecimento de fundamentos de segurança da informação. </v>
      </c>
      <c r="G24" t="str">
        <f t="shared" si="4"/>
        <v>1@ Desconhecimento de fundamentos de segurança da informação# 
2. Ausência de transparência quanto ao tratamento.
3. Inexistência de prazo pré-estabelecido para retenção e eliminação de dados pessoais.</v>
      </c>
      <c r="H24">
        <f t="shared" si="5"/>
        <v>65</v>
      </c>
      <c r="I24">
        <f t="shared" si="6"/>
        <v>48</v>
      </c>
      <c r="J24" t="str">
        <f t="shared" si="7"/>
        <v xml:space="preserve"> Ausência de transparência quanto ao tratamento.</v>
      </c>
      <c r="K24" t="str">
        <f t="shared" si="8"/>
        <v>1@ Desconhecimento de fundamentos de segurança da informação# 
2+ Ausência de transparência quanto ao tratamento.
3. Inexistência de prazo pré-estabelecido para retenção e eliminação de dados pessoais.</v>
      </c>
      <c r="L24">
        <f t="shared" si="9"/>
        <v>113</v>
      </c>
      <c r="M24" t="str">
        <f t="shared" si="10"/>
        <v>1@ Desconhecimento de fundamentos de segurança da informação# 
2+ Ausência de transparência quanto ao tratamento%
3. Inexistência de prazo pré-estabelecido para retenção e eliminação de dados pessoais.</v>
      </c>
      <c r="N24">
        <f t="shared" si="11"/>
        <v>116</v>
      </c>
      <c r="O24" t="str">
        <f t="shared" si="12"/>
        <v>1@ Desconhecimento de fundamentos de segurança da informação# 
2+ Ausência de transparência quanto ao tratamento%
3&amp; Inexistência de prazo pré-estabelecido para retenção e eliminação de dados pessoais.</v>
      </c>
      <c r="P24">
        <f t="shared" si="13"/>
        <v>201</v>
      </c>
      <c r="Q24">
        <f t="shared" si="14"/>
        <v>85</v>
      </c>
      <c r="R24" t="str">
        <f t="shared" si="15"/>
        <v>Inexistência de prazo pré-estabelecido para retenção e eliminação de dados pessoais.</v>
      </c>
      <c r="S24" t="str">
        <f t="shared" si="16"/>
        <v>1@ Desconhecimento de fundamentos de segurança da informação# 
2+ Ausência de transparência quanto ao tratamento%
3&amp; Inexistência de prazo pré-estabelecido para retenção e eliminação de dados pessoais.</v>
      </c>
      <c r="T24">
        <f t="shared" si="17"/>
        <v>201</v>
      </c>
      <c r="U24" t="str">
        <f t="shared" si="18"/>
        <v>1@ Desconhecimento de fundamentos de segurança da informação# 
2+ Ausência de transparência quanto ao tratamento%
3&amp; Inexistência de prazo pré-estabelecido para retenção e eliminação de dados pessoais&amp;</v>
      </c>
      <c r="V24" t="e">
        <f t="shared" si="19"/>
        <v>#VALUE!</v>
      </c>
      <c r="W24" t="e">
        <f t="shared" si="20"/>
        <v>#VALUE!</v>
      </c>
      <c r="X24" t="e">
        <f t="shared" si="21"/>
        <v>#VALUE!</v>
      </c>
      <c r="Y24" t="e">
        <f t="shared" si="22"/>
        <v>#VALUE!</v>
      </c>
      <c r="Z24" t="e">
        <f t="shared" si="23"/>
        <v>#VALUE!</v>
      </c>
    </row>
    <row r="25" spans="1:26" x14ac:dyDescent="0.3">
      <c r="A25" s="16" t="s">
        <v>151</v>
      </c>
      <c r="B25" s="13" t="s">
        <v>152</v>
      </c>
      <c r="C25">
        <f t="shared" si="0"/>
        <v>2</v>
      </c>
      <c r="D25" t="str">
        <f t="shared" si="1"/>
        <v>1@ Inexistência de prazo pré-estabelecido para retenção e eliminação de dados pessoais.</v>
      </c>
      <c r="E25">
        <f t="shared" si="2"/>
        <v>87</v>
      </c>
      <c r="F25" t="str">
        <f t="shared" si="3"/>
        <v>Inexistência de prazo pré-estabelecido para retenção e eliminação de dados pessoais.</v>
      </c>
      <c r="G25" t="str">
        <f t="shared" si="4"/>
        <v>1@ Inexistência de prazo pré-estabelecido para retenção e eliminação de dados pessoais#</v>
      </c>
      <c r="H25" t="e">
        <f t="shared" si="5"/>
        <v>#VALUE!</v>
      </c>
      <c r="I25" t="e">
        <f t="shared" si="6"/>
        <v>#VALUE!</v>
      </c>
      <c r="J25" t="e">
        <f t="shared" si="7"/>
        <v>#VALUE!</v>
      </c>
      <c r="K25" t="e">
        <f t="shared" si="8"/>
        <v>#VALUE!</v>
      </c>
      <c r="L25" t="e">
        <f t="shared" si="9"/>
        <v>#VALUE!</v>
      </c>
      <c r="M25" t="e">
        <f t="shared" si="10"/>
        <v>#VALUE!</v>
      </c>
      <c r="N25" t="e">
        <f t="shared" si="11"/>
        <v>#VALUE!</v>
      </c>
      <c r="O25" t="e">
        <f t="shared" si="12"/>
        <v>#VALUE!</v>
      </c>
      <c r="P25" t="e">
        <f t="shared" si="13"/>
        <v>#VALUE!</v>
      </c>
      <c r="Q25" t="e">
        <f t="shared" si="14"/>
        <v>#VALUE!</v>
      </c>
      <c r="R25" t="e">
        <f t="shared" si="15"/>
        <v>#VALUE!</v>
      </c>
      <c r="S25" t="e">
        <f t="shared" si="16"/>
        <v>#VALUE!</v>
      </c>
      <c r="T25" t="e">
        <f t="shared" si="17"/>
        <v>#VALUE!</v>
      </c>
      <c r="U25" t="e">
        <f t="shared" si="18"/>
        <v>#VALUE!</v>
      </c>
      <c r="V25" t="e">
        <f t="shared" si="19"/>
        <v>#VALUE!</v>
      </c>
      <c r="W25" t="e">
        <f t="shared" si="20"/>
        <v>#VALUE!</v>
      </c>
      <c r="X25" t="e">
        <f t="shared" si="21"/>
        <v>#VALUE!</v>
      </c>
      <c r="Y25" t="e">
        <f t="shared" si="22"/>
        <v>#VALUE!</v>
      </c>
      <c r="Z25" t="e">
        <f t="shared" si="23"/>
        <v>#VALUE!</v>
      </c>
    </row>
    <row r="26" spans="1:26" ht="46.5" x14ac:dyDescent="0.3">
      <c r="A26" s="16" t="s">
        <v>156</v>
      </c>
      <c r="B26" s="22" t="s">
        <v>304</v>
      </c>
      <c r="C26">
        <f t="shared" si="0"/>
        <v>2</v>
      </c>
      <c r="D26" t="str">
        <f t="shared" si="1"/>
        <v>1@ Desconhecimento de fundamentos de segurança da informação. 
2. Ausência de transparência quanto ao tratamento.
3. Inexistência de prazo pré-estabelecido para retenção e eliminação de dados pessoais.</v>
      </c>
      <c r="E26">
        <f t="shared" si="2"/>
        <v>61</v>
      </c>
      <c r="F26" t="str">
        <f t="shared" si="3"/>
        <v xml:space="preserve">Desconhecimento de fundamentos de segurança da informação. </v>
      </c>
      <c r="G26" t="str">
        <f t="shared" si="4"/>
        <v>1@ Desconhecimento de fundamentos de segurança da informação# 
2. Ausência de transparência quanto ao tratamento.
3. Inexistência de prazo pré-estabelecido para retenção e eliminação de dados pessoais.</v>
      </c>
      <c r="H26">
        <f t="shared" si="5"/>
        <v>65</v>
      </c>
      <c r="I26">
        <f t="shared" si="6"/>
        <v>48</v>
      </c>
      <c r="J26" t="str">
        <f t="shared" si="7"/>
        <v xml:space="preserve"> Ausência de transparência quanto ao tratamento.</v>
      </c>
      <c r="K26" t="str">
        <f t="shared" si="8"/>
        <v>1@ Desconhecimento de fundamentos de segurança da informação# 
2+ Ausência de transparência quanto ao tratamento.
3. Inexistência de prazo pré-estabelecido para retenção e eliminação de dados pessoais.</v>
      </c>
      <c r="L26">
        <f t="shared" si="9"/>
        <v>113</v>
      </c>
      <c r="M26" t="str">
        <f t="shared" si="10"/>
        <v>1@ Desconhecimento de fundamentos de segurança da informação# 
2+ Ausência de transparência quanto ao tratamento%
3. Inexistência de prazo pré-estabelecido para retenção e eliminação de dados pessoais.</v>
      </c>
      <c r="N26">
        <f t="shared" si="11"/>
        <v>116</v>
      </c>
      <c r="O26" t="str">
        <f t="shared" si="12"/>
        <v>1@ Desconhecimento de fundamentos de segurança da informação# 
2+ Ausência de transparência quanto ao tratamento%
3&amp; Inexistência de prazo pré-estabelecido para retenção e eliminação de dados pessoais.</v>
      </c>
      <c r="P26">
        <f t="shared" si="13"/>
        <v>201</v>
      </c>
      <c r="Q26">
        <f t="shared" si="14"/>
        <v>85</v>
      </c>
      <c r="R26" t="str">
        <f t="shared" si="15"/>
        <v>Inexistência de prazo pré-estabelecido para retenção e eliminação de dados pessoais.</v>
      </c>
      <c r="S26" t="str">
        <f t="shared" si="16"/>
        <v>1@ Desconhecimento de fundamentos de segurança da informação# 
2+ Ausência de transparência quanto ao tratamento%
3&amp; Inexistência de prazo pré-estabelecido para retenção e eliminação de dados pessoais.</v>
      </c>
      <c r="T26">
        <f t="shared" si="17"/>
        <v>201</v>
      </c>
      <c r="U26" t="str">
        <f t="shared" si="18"/>
        <v>1@ Desconhecimento de fundamentos de segurança da informação# 
2+ Ausência de transparência quanto ao tratamento%
3&amp; Inexistência de prazo pré-estabelecido para retenção e eliminação de dados pessoais&amp;</v>
      </c>
      <c r="V26" t="e">
        <f t="shared" si="19"/>
        <v>#VALUE!</v>
      </c>
      <c r="W26" t="e">
        <f t="shared" si="20"/>
        <v>#VALUE!</v>
      </c>
      <c r="X26" t="e">
        <f t="shared" si="21"/>
        <v>#VALUE!</v>
      </c>
      <c r="Y26" t="e">
        <f t="shared" si="22"/>
        <v>#VALUE!</v>
      </c>
      <c r="Z26" t="e">
        <f t="shared" si="23"/>
        <v>#VALUE!</v>
      </c>
    </row>
    <row r="27" spans="1:26" ht="46.5" x14ac:dyDescent="0.3">
      <c r="A27" s="16" t="s">
        <v>161</v>
      </c>
      <c r="B27" s="13" t="s">
        <v>304</v>
      </c>
      <c r="C27">
        <f t="shared" si="0"/>
        <v>2</v>
      </c>
      <c r="D27" t="str">
        <f t="shared" si="1"/>
        <v>1@ Desconhecimento de fundamentos de segurança da informação. 
2. Ausência de transparência quanto ao tratamento.
3. Inexistência de prazo pré-estabelecido para retenção e eliminação de dados pessoais.</v>
      </c>
      <c r="E27">
        <f t="shared" si="2"/>
        <v>61</v>
      </c>
      <c r="F27" t="str">
        <f t="shared" si="3"/>
        <v xml:space="preserve">Desconhecimento de fundamentos de segurança da informação. </v>
      </c>
      <c r="G27" t="str">
        <f t="shared" si="4"/>
        <v>1@ Desconhecimento de fundamentos de segurança da informação# 
2. Ausência de transparência quanto ao tratamento.
3. Inexistência de prazo pré-estabelecido para retenção e eliminação de dados pessoais.</v>
      </c>
      <c r="H27">
        <f t="shared" si="5"/>
        <v>65</v>
      </c>
      <c r="I27">
        <f t="shared" si="6"/>
        <v>48</v>
      </c>
      <c r="J27" t="str">
        <f t="shared" si="7"/>
        <v xml:space="preserve"> Ausência de transparência quanto ao tratamento.</v>
      </c>
      <c r="K27" t="str">
        <f t="shared" si="8"/>
        <v>1@ Desconhecimento de fundamentos de segurança da informação# 
2+ Ausência de transparência quanto ao tratamento.
3. Inexistência de prazo pré-estabelecido para retenção e eliminação de dados pessoais.</v>
      </c>
      <c r="L27">
        <f t="shared" si="9"/>
        <v>113</v>
      </c>
      <c r="M27" t="str">
        <f t="shared" si="10"/>
        <v>1@ Desconhecimento de fundamentos de segurança da informação# 
2+ Ausência de transparência quanto ao tratamento%
3. Inexistência de prazo pré-estabelecido para retenção e eliminação de dados pessoais.</v>
      </c>
      <c r="N27">
        <f t="shared" si="11"/>
        <v>116</v>
      </c>
      <c r="O27" t="str">
        <f t="shared" si="12"/>
        <v>1@ Desconhecimento de fundamentos de segurança da informação# 
2+ Ausência de transparência quanto ao tratamento%
3&amp; Inexistência de prazo pré-estabelecido para retenção e eliminação de dados pessoais.</v>
      </c>
      <c r="P27">
        <f t="shared" si="13"/>
        <v>201</v>
      </c>
      <c r="Q27">
        <f t="shared" si="14"/>
        <v>85</v>
      </c>
      <c r="R27" t="str">
        <f t="shared" si="15"/>
        <v>Inexistência de prazo pré-estabelecido para retenção e eliminação de dados pessoais.</v>
      </c>
      <c r="S27" t="str">
        <f t="shared" si="16"/>
        <v>1@ Desconhecimento de fundamentos de segurança da informação# 
2+ Ausência de transparência quanto ao tratamento%
3&amp; Inexistência de prazo pré-estabelecido para retenção e eliminação de dados pessoais.</v>
      </c>
      <c r="T27">
        <f t="shared" si="17"/>
        <v>201</v>
      </c>
      <c r="U27" t="str">
        <f t="shared" si="18"/>
        <v>1@ Desconhecimento de fundamentos de segurança da informação# 
2+ Ausência de transparência quanto ao tratamento%
3&amp; Inexistência de prazo pré-estabelecido para retenção e eliminação de dados pessoais&amp;</v>
      </c>
      <c r="V27" t="e">
        <f t="shared" si="19"/>
        <v>#VALUE!</v>
      </c>
      <c r="W27" t="e">
        <f t="shared" si="20"/>
        <v>#VALUE!</v>
      </c>
      <c r="X27" t="e">
        <f t="shared" si="21"/>
        <v>#VALUE!</v>
      </c>
      <c r="Y27" t="e">
        <f t="shared" si="22"/>
        <v>#VALUE!</v>
      </c>
      <c r="Z27" t="e">
        <f t="shared" si="23"/>
        <v>#VALUE!</v>
      </c>
    </row>
    <row r="28" spans="1:26" ht="46.5" x14ac:dyDescent="0.3">
      <c r="A28" s="16" t="s">
        <v>163</v>
      </c>
      <c r="B28" s="13" t="s">
        <v>304</v>
      </c>
      <c r="C28">
        <f t="shared" si="0"/>
        <v>2</v>
      </c>
      <c r="D28" t="str">
        <f t="shared" si="1"/>
        <v>1@ Desconhecimento de fundamentos de segurança da informação. 
2. Ausência de transparência quanto ao tratamento.
3. Inexistência de prazo pré-estabelecido para retenção e eliminação de dados pessoais.</v>
      </c>
      <c r="E28">
        <f t="shared" si="2"/>
        <v>61</v>
      </c>
      <c r="F28" t="str">
        <f t="shared" si="3"/>
        <v xml:space="preserve">Desconhecimento de fundamentos de segurança da informação. </v>
      </c>
      <c r="G28" t="str">
        <f t="shared" si="4"/>
        <v>1@ Desconhecimento de fundamentos de segurança da informação# 
2. Ausência de transparência quanto ao tratamento.
3. Inexistência de prazo pré-estabelecido para retenção e eliminação de dados pessoais.</v>
      </c>
      <c r="H28">
        <f t="shared" si="5"/>
        <v>65</v>
      </c>
      <c r="I28">
        <f t="shared" si="6"/>
        <v>48</v>
      </c>
      <c r="J28" t="str">
        <f t="shared" si="7"/>
        <v xml:space="preserve"> Ausência de transparência quanto ao tratamento.</v>
      </c>
      <c r="K28" t="str">
        <f t="shared" si="8"/>
        <v>1@ Desconhecimento de fundamentos de segurança da informação# 
2+ Ausência de transparência quanto ao tratamento.
3. Inexistência de prazo pré-estabelecido para retenção e eliminação de dados pessoais.</v>
      </c>
      <c r="L28">
        <f t="shared" si="9"/>
        <v>113</v>
      </c>
      <c r="M28" t="str">
        <f t="shared" si="10"/>
        <v>1@ Desconhecimento de fundamentos de segurança da informação# 
2+ Ausência de transparência quanto ao tratamento%
3. Inexistência de prazo pré-estabelecido para retenção e eliminação de dados pessoais.</v>
      </c>
      <c r="N28">
        <f t="shared" si="11"/>
        <v>116</v>
      </c>
      <c r="O28" t="str">
        <f t="shared" si="12"/>
        <v>1@ Desconhecimento de fundamentos de segurança da informação# 
2+ Ausência de transparência quanto ao tratamento%
3&amp; Inexistência de prazo pré-estabelecido para retenção e eliminação de dados pessoais.</v>
      </c>
      <c r="P28">
        <f t="shared" si="13"/>
        <v>201</v>
      </c>
      <c r="Q28">
        <f t="shared" si="14"/>
        <v>85</v>
      </c>
      <c r="R28" t="str">
        <f t="shared" si="15"/>
        <v>Inexistência de prazo pré-estabelecido para retenção e eliminação de dados pessoais.</v>
      </c>
      <c r="S28" t="str">
        <f t="shared" si="16"/>
        <v>1@ Desconhecimento de fundamentos de segurança da informação# 
2+ Ausência de transparência quanto ao tratamento%
3&amp; Inexistência de prazo pré-estabelecido para retenção e eliminação de dados pessoais.</v>
      </c>
      <c r="T28">
        <f t="shared" si="17"/>
        <v>201</v>
      </c>
      <c r="U28" t="str">
        <f t="shared" si="18"/>
        <v>1@ Desconhecimento de fundamentos de segurança da informação# 
2+ Ausência de transparência quanto ao tratamento%
3&amp; Inexistência de prazo pré-estabelecido para retenção e eliminação de dados pessoais&amp;</v>
      </c>
      <c r="V28" t="e">
        <f t="shared" si="19"/>
        <v>#VALUE!</v>
      </c>
      <c r="W28" t="e">
        <f t="shared" si="20"/>
        <v>#VALUE!</v>
      </c>
      <c r="X28" t="e">
        <f t="shared" si="21"/>
        <v>#VALUE!</v>
      </c>
      <c r="Y28" t="e">
        <f t="shared" si="22"/>
        <v>#VALUE!</v>
      </c>
      <c r="Z28" t="e">
        <f t="shared" si="23"/>
        <v>#VALUE!</v>
      </c>
    </row>
    <row r="29" spans="1:26" ht="46.5" x14ac:dyDescent="0.3">
      <c r="A29" s="16" t="s">
        <v>164</v>
      </c>
      <c r="B29" s="13" t="s">
        <v>2304</v>
      </c>
      <c r="C29">
        <f t="shared" si="0"/>
        <v>2</v>
      </c>
      <c r="D29" t="str">
        <f t="shared" si="1"/>
        <v xml:space="preserve">1@ Desconhecimento de fundamentos de segurança da informação. 
2. Ausência de transparência quanto ao tratamento.
</v>
      </c>
      <c r="E29">
        <f t="shared" si="2"/>
        <v>61</v>
      </c>
      <c r="F29" t="str">
        <f t="shared" si="3"/>
        <v xml:space="preserve">Desconhecimento de fundamentos de segurança da informação. </v>
      </c>
      <c r="G29" t="str">
        <f t="shared" si="4"/>
        <v xml:space="preserve">1@ Desconhecimento de fundamentos de segurança da informação# 
2. Ausência de transparência quanto ao tratamento.
</v>
      </c>
      <c r="H29">
        <f t="shared" si="5"/>
        <v>65</v>
      </c>
      <c r="I29">
        <f t="shared" si="6"/>
        <v>48</v>
      </c>
      <c r="J29" t="str">
        <f t="shared" si="7"/>
        <v xml:space="preserve"> Ausência de transparência quanto ao tratamento.</v>
      </c>
      <c r="K29" t="str">
        <f t="shared" si="8"/>
        <v xml:space="preserve">1@ Desconhecimento de fundamentos de segurança da informação# 
2+ Ausência de transparência quanto ao tratamento.
</v>
      </c>
      <c r="L29">
        <f t="shared" si="9"/>
        <v>113</v>
      </c>
      <c r="M29" t="str">
        <f t="shared" si="10"/>
        <v xml:space="preserve">1@ Desconhecimento de fundamentos de segurança da informação# 
2+ Ausência de transparência quanto ao tratamento%
</v>
      </c>
      <c r="N29" t="e">
        <f t="shared" si="11"/>
        <v>#VALUE!</v>
      </c>
      <c r="O29" t="e">
        <f t="shared" si="12"/>
        <v>#VALUE!</v>
      </c>
      <c r="P29" t="e">
        <f t="shared" si="13"/>
        <v>#VALUE!</v>
      </c>
      <c r="Q29" t="e">
        <f t="shared" si="14"/>
        <v>#VALUE!</v>
      </c>
      <c r="R29" t="e">
        <f t="shared" si="15"/>
        <v>#VALUE!</v>
      </c>
      <c r="S29" t="e">
        <f t="shared" si="16"/>
        <v>#VALUE!</v>
      </c>
      <c r="T29" t="e">
        <f t="shared" si="17"/>
        <v>#VALUE!</v>
      </c>
      <c r="U29" t="e">
        <f t="shared" si="18"/>
        <v>#VALUE!</v>
      </c>
      <c r="V29" t="e">
        <f t="shared" si="19"/>
        <v>#VALUE!</v>
      </c>
      <c r="W29" t="e">
        <f t="shared" si="20"/>
        <v>#VALUE!</v>
      </c>
      <c r="X29" t="e">
        <f t="shared" si="21"/>
        <v>#VALUE!</v>
      </c>
      <c r="Y29" t="e">
        <f t="shared" si="22"/>
        <v>#VALUE!</v>
      </c>
      <c r="Z29" t="e">
        <f t="shared" si="23"/>
        <v>#VALUE!</v>
      </c>
    </row>
    <row r="30" spans="1:26" ht="46.5" x14ac:dyDescent="0.3">
      <c r="A30" s="16" t="s">
        <v>165</v>
      </c>
      <c r="B30" s="13" t="s">
        <v>304</v>
      </c>
      <c r="C30">
        <f t="shared" si="0"/>
        <v>2</v>
      </c>
      <c r="D30" t="str">
        <f t="shared" si="1"/>
        <v>1@ Desconhecimento de fundamentos de segurança da informação. 
2. Ausência de transparência quanto ao tratamento.
3. Inexistência de prazo pré-estabelecido para retenção e eliminação de dados pessoais.</v>
      </c>
      <c r="E30">
        <f t="shared" si="2"/>
        <v>61</v>
      </c>
      <c r="F30" t="str">
        <f t="shared" si="3"/>
        <v xml:space="preserve">Desconhecimento de fundamentos de segurança da informação. </v>
      </c>
      <c r="G30" t="str">
        <f t="shared" si="4"/>
        <v>1@ Desconhecimento de fundamentos de segurança da informação# 
2. Ausência de transparência quanto ao tratamento.
3. Inexistência de prazo pré-estabelecido para retenção e eliminação de dados pessoais.</v>
      </c>
      <c r="H30">
        <f t="shared" si="5"/>
        <v>65</v>
      </c>
      <c r="I30">
        <f t="shared" si="6"/>
        <v>48</v>
      </c>
      <c r="J30" t="str">
        <f t="shared" si="7"/>
        <v xml:space="preserve"> Ausência de transparência quanto ao tratamento.</v>
      </c>
      <c r="K30" t="str">
        <f t="shared" si="8"/>
        <v>1@ Desconhecimento de fundamentos de segurança da informação# 
2+ Ausência de transparência quanto ao tratamento.
3. Inexistência de prazo pré-estabelecido para retenção e eliminação de dados pessoais.</v>
      </c>
      <c r="L30">
        <f t="shared" si="9"/>
        <v>113</v>
      </c>
      <c r="M30" t="str">
        <f t="shared" si="10"/>
        <v>1@ Desconhecimento de fundamentos de segurança da informação# 
2+ Ausência de transparência quanto ao tratamento%
3. Inexistência de prazo pré-estabelecido para retenção e eliminação de dados pessoais.</v>
      </c>
      <c r="N30">
        <f t="shared" si="11"/>
        <v>116</v>
      </c>
      <c r="O30" t="str">
        <f t="shared" si="12"/>
        <v>1@ Desconhecimento de fundamentos de segurança da informação# 
2+ Ausência de transparência quanto ao tratamento%
3&amp; Inexistência de prazo pré-estabelecido para retenção e eliminação de dados pessoais.</v>
      </c>
      <c r="P30">
        <f t="shared" si="13"/>
        <v>201</v>
      </c>
      <c r="Q30">
        <f t="shared" si="14"/>
        <v>85</v>
      </c>
      <c r="R30" t="str">
        <f t="shared" si="15"/>
        <v>Inexistência de prazo pré-estabelecido para retenção e eliminação de dados pessoais.</v>
      </c>
      <c r="S30" t="str">
        <f t="shared" si="16"/>
        <v>1@ Desconhecimento de fundamentos de segurança da informação# 
2+ Ausência de transparência quanto ao tratamento%
3&amp; Inexistência de prazo pré-estabelecido para retenção e eliminação de dados pessoais.</v>
      </c>
      <c r="T30">
        <f t="shared" si="17"/>
        <v>201</v>
      </c>
      <c r="U30" t="str">
        <f t="shared" si="18"/>
        <v>1@ Desconhecimento de fundamentos de segurança da informação# 
2+ Ausência de transparência quanto ao tratamento%
3&amp; Inexistência de prazo pré-estabelecido para retenção e eliminação de dados pessoais&amp;</v>
      </c>
      <c r="V30" t="e">
        <f t="shared" si="19"/>
        <v>#VALUE!</v>
      </c>
      <c r="W30" t="e">
        <f t="shared" si="20"/>
        <v>#VALUE!</v>
      </c>
      <c r="X30" t="e">
        <f t="shared" si="21"/>
        <v>#VALUE!</v>
      </c>
      <c r="Y30" t="e">
        <f t="shared" si="22"/>
        <v>#VALUE!</v>
      </c>
      <c r="Z30" t="e">
        <f t="shared" si="23"/>
        <v>#VALUE!</v>
      </c>
    </row>
    <row r="31" spans="1:26" ht="46.5" x14ac:dyDescent="0.3">
      <c r="A31" s="16" t="s">
        <v>166</v>
      </c>
      <c r="B31" s="13" t="s">
        <v>304</v>
      </c>
      <c r="C31">
        <f t="shared" si="0"/>
        <v>2</v>
      </c>
      <c r="D31" t="str">
        <f t="shared" si="1"/>
        <v>1@ Desconhecimento de fundamentos de segurança da informação. 
2. Ausência de transparência quanto ao tratamento.
3. Inexistência de prazo pré-estabelecido para retenção e eliminação de dados pessoais.</v>
      </c>
      <c r="E31">
        <f t="shared" si="2"/>
        <v>61</v>
      </c>
      <c r="F31" t="str">
        <f t="shared" si="3"/>
        <v xml:space="preserve">Desconhecimento de fundamentos de segurança da informação. </v>
      </c>
      <c r="G31" t="str">
        <f t="shared" si="4"/>
        <v>1@ Desconhecimento de fundamentos de segurança da informação# 
2. Ausência de transparência quanto ao tratamento.
3. Inexistência de prazo pré-estabelecido para retenção e eliminação de dados pessoais.</v>
      </c>
      <c r="H31">
        <f t="shared" si="5"/>
        <v>65</v>
      </c>
      <c r="I31">
        <f t="shared" si="6"/>
        <v>48</v>
      </c>
      <c r="J31" t="str">
        <f t="shared" si="7"/>
        <v xml:space="preserve"> Ausência de transparência quanto ao tratamento.</v>
      </c>
      <c r="K31" t="str">
        <f t="shared" si="8"/>
        <v>1@ Desconhecimento de fundamentos de segurança da informação# 
2+ Ausência de transparência quanto ao tratamento.
3. Inexistência de prazo pré-estabelecido para retenção e eliminação de dados pessoais.</v>
      </c>
      <c r="L31">
        <f t="shared" si="9"/>
        <v>113</v>
      </c>
      <c r="M31" t="str">
        <f t="shared" si="10"/>
        <v>1@ Desconhecimento de fundamentos de segurança da informação# 
2+ Ausência de transparência quanto ao tratamento%
3. Inexistência de prazo pré-estabelecido para retenção e eliminação de dados pessoais.</v>
      </c>
      <c r="N31">
        <f t="shared" si="11"/>
        <v>116</v>
      </c>
      <c r="O31" t="str">
        <f t="shared" si="12"/>
        <v>1@ Desconhecimento de fundamentos de segurança da informação# 
2+ Ausência de transparência quanto ao tratamento%
3&amp; Inexistência de prazo pré-estabelecido para retenção e eliminação de dados pessoais.</v>
      </c>
      <c r="P31">
        <f t="shared" si="13"/>
        <v>201</v>
      </c>
      <c r="Q31">
        <f t="shared" si="14"/>
        <v>85</v>
      </c>
      <c r="R31" t="str">
        <f t="shared" si="15"/>
        <v>Inexistência de prazo pré-estabelecido para retenção e eliminação de dados pessoais.</v>
      </c>
      <c r="S31" t="str">
        <f t="shared" si="16"/>
        <v>1@ Desconhecimento de fundamentos de segurança da informação# 
2+ Ausência de transparência quanto ao tratamento%
3&amp; Inexistência de prazo pré-estabelecido para retenção e eliminação de dados pessoais.</v>
      </c>
      <c r="T31">
        <f t="shared" si="17"/>
        <v>201</v>
      </c>
      <c r="U31" t="str">
        <f t="shared" si="18"/>
        <v>1@ Desconhecimento de fundamentos de segurança da informação# 
2+ Ausência de transparência quanto ao tratamento%
3&amp; Inexistência de prazo pré-estabelecido para retenção e eliminação de dados pessoais&amp;</v>
      </c>
      <c r="V31" t="e">
        <f t="shared" si="19"/>
        <v>#VALUE!</v>
      </c>
      <c r="W31" t="e">
        <f t="shared" si="20"/>
        <v>#VALUE!</v>
      </c>
      <c r="X31" t="e">
        <f t="shared" si="21"/>
        <v>#VALUE!</v>
      </c>
      <c r="Y31" t="e">
        <f t="shared" si="22"/>
        <v>#VALUE!</v>
      </c>
      <c r="Z31" t="e">
        <f t="shared" si="23"/>
        <v>#VALUE!</v>
      </c>
    </row>
    <row r="32" spans="1:26" ht="46.5" x14ac:dyDescent="0.3">
      <c r="A32" s="16" t="s">
        <v>167</v>
      </c>
      <c r="B32" s="13" t="s">
        <v>304</v>
      </c>
      <c r="C32">
        <f t="shared" si="0"/>
        <v>2</v>
      </c>
      <c r="D32" t="str">
        <f t="shared" si="1"/>
        <v>1@ Desconhecimento de fundamentos de segurança da informação. 
2. Ausência de transparência quanto ao tratamento.
3. Inexistência de prazo pré-estabelecido para retenção e eliminação de dados pessoais.</v>
      </c>
      <c r="E32">
        <f t="shared" si="2"/>
        <v>61</v>
      </c>
      <c r="F32" t="str">
        <f t="shared" si="3"/>
        <v xml:space="preserve">Desconhecimento de fundamentos de segurança da informação. </v>
      </c>
      <c r="G32" t="str">
        <f t="shared" si="4"/>
        <v>1@ Desconhecimento de fundamentos de segurança da informação# 
2. Ausência de transparência quanto ao tratamento.
3. Inexistência de prazo pré-estabelecido para retenção e eliminação de dados pessoais.</v>
      </c>
      <c r="H32">
        <f t="shared" si="5"/>
        <v>65</v>
      </c>
      <c r="I32">
        <f t="shared" si="6"/>
        <v>48</v>
      </c>
      <c r="J32" t="str">
        <f t="shared" si="7"/>
        <v xml:space="preserve"> Ausência de transparência quanto ao tratamento.</v>
      </c>
      <c r="K32" t="str">
        <f t="shared" si="8"/>
        <v>1@ Desconhecimento de fundamentos de segurança da informação# 
2+ Ausência de transparência quanto ao tratamento.
3. Inexistência de prazo pré-estabelecido para retenção e eliminação de dados pessoais.</v>
      </c>
      <c r="L32">
        <f t="shared" si="9"/>
        <v>113</v>
      </c>
      <c r="M32" t="str">
        <f t="shared" si="10"/>
        <v>1@ Desconhecimento de fundamentos de segurança da informação# 
2+ Ausência de transparência quanto ao tratamento%
3. Inexistência de prazo pré-estabelecido para retenção e eliminação de dados pessoais.</v>
      </c>
      <c r="N32">
        <f t="shared" si="11"/>
        <v>116</v>
      </c>
      <c r="O32" t="str">
        <f t="shared" si="12"/>
        <v>1@ Desconhecimento de fundamentos de segurança da informação# 
2+ Ausência de transparência quanto ao tratamento%
3&amp; Inexistência de prazo pré-estabelecido para retenção e eliminação de dados pessoais.</v>
      </c>
      <c r="P32">
        <f t="shared" si="13"/>
        <v>201</v>
      </c>
      <c r="Q32">
        <f t="shared" si="14"/>
        <v>85</v>
      </c>
      <c r="R32" t="str">
        <f t="shared" si="15"/>
        <v>Inexistência de prazo pré-estabelecido para retenção e eliminação de dados pessoais.</v>
      </c>
      <c r="S32" t="str">
        <f t="shared" si="16"/>
        <v>1@ Desconhecimento de fundamentos de segurança da informação# 
2+ Ausência de transparência quanto ao tratamento%
3&amp; Inexistência de prazo pré-estabelecido para retenção e eliminação de dados pessoais.</v>
      </c>
      <c r="T32">
        <f t="shared" si="17"/>
        <v>201</v>
      </c>
      <c r="U32" t="str">
        <f t="shared" si="18"/>
        <v>1@ Desconhecimento de fundamentos de segurança da informação# 
2+ Ausência de transparência quanto ao tratamento%
3&amp; Inexistência de prazo pré-estabelecido para retenção e eliminação de dados pessoais&amp;</v>
      </c>
      <c r="V32" t="e">
        <f t="shared" si="19"/>
        <v>#VALUE!</v>
      </c>
      <c r="W32" t="e">
        <f t="shared" si="20"/>
        <v>#VALUE!</v>
      </c>
      <c r="X32" t="e">
        <f t="shared" si="21"/>
        <v>#VALUE!</v>
      </c>
      <c r="Y32" t="e">
        <f t="shared" si="22"/>
        <v>#VALUE!</v>
      </c>
      <c r="Z32" t="e">
        <f t="shared" si="23"/>
        <v>#VALUE!</v>
      </c>
    </row>
    <row r="33" spans="1:26" x14ac:dyDescent="0.3">
      <c r="A33" s="16" t="s">
        <v>168</v>
      </c>
      <c r="B33" s="13" t="s">
        <v>152</v>
      </c>
      <c r="C33">
        <f t="shared" si="0"/>
        <v>2</v>
      </c>
      <c r="D33" t="str">
        <f t="shared" si="1"/>
        <v>1@ Inexistência de prazo pré-estabelecido para retenção e eliminação de dados pessoais.</v>
      </c>
      <c r="E33">
        <f t="shared" si="2"/>
        <v>87</v>
      </c>
      <c r="F33" t="str">
        <f t="shared" si="3"/>
        <v>Inexistência de prazo pré-estabelecido para retenção e eliminação de dados pessoais.</v>
      </c>
      <c r="G33" t="str">
        <f t="shared" si="4"/>
        <v>1@ Inexistência de prazo pré-estabelecido para retenção e eliminação de dados pessoais#</v>
      </c>
      <c r="H33" t="e">
        <f t="shared" si="5"/>
        <v>#VALUE!</v>
      </c>
      <c r="I33" t="e">
        <f t="shared" si="6"/>
        <v>#VALUE!</v>
      </c>
      <c r="J33" t="e">
        <f t="shared" si="7"/>
        <v>#VALUE!</v>
      </c>
      <c r="K33" t="e">
        <f t="shared" si="8"/>
        <v>#VALUE!</v>
      </c>
      <c r="L33" t="e">
        <f t="shared" si="9"/>
        <v>#VALUE!</v>
      </c>
      <c r="M33" t="e">
        <f t="shared" si="10"/>
        <v>#VALUE!</v>
      </c>
      <c r="N33" t="e">
        <f t="shared" si="11"/>
        <v>#VALUE!</v>
      </c>
      <c r="O33" t="e">
        <f t="shared" si="12"/>
        <v>#VALUE!</v>
      </c>
      <c r="P33" t="e">
        <f t="shared" si="13"/>
        <v>#VALUE!</v>
      </c>
      <c r="Q33" t="e">
        <f t="shared" si="14"/>
        <v>#VALUE!</v>
      </c>
      <c r="R33" t="e">
        <f t="shared" si="15"/>
        <v>#VALUE!</v>
      </c>
      <c r="S33" t="e">
        <f t="shared" si="16"/>
        <v>#VALUE!</v>
      </c>
      <c r="T33" t="e">
        <f t="shared" si="17"/>
        <v>#VALUE!</v>
      </c>
      <c r="U33" t="e">
        <f t="shared" si="18"/>
        <v>#VALUE!</v>
      </c>
      <c r="V33" t="e">
        <f t="shared" si="19"/>
        <v>#VALUE!</v>
      </c>
      <c r="W33" t="e">
        <f t="shared" si="20"/>
        <v>#VALUE!</v>
      </c>
      <c r="X33" t="e">
        <f t="shared" si="21"/>
        <v>#VALUE!</v>
      </c>
      <c r="Y33" t="e">
        <f t="shared" si="22"/>
        <v>#VALUE!</v>
      </c>
      <c r="Z33" t="e">
        <f t="shared" si="23"/>
        <v>#VALUE!</v>
      </c>
    </row>
    <row r="34" spans="1:26" ht="46.5" x14ac:dyDescent="0.3">
      <c r="A34" s="16" t="s">
        <v>169</v>
      </c>
      <c r="B34" s="13" t="s">
        <v>304</v>
      </c>
      <c r="C34">
        <f t="shared" ref="C34:C65" si="24">SEARCHB(".",B34,1)</f>
        <v>2</v>
      </c>
      <c r="D34" t="str">
        <f t="shared" ref="D34:D65" si="25">REPLACE(B34,C34,1,"@")</f>
        <v>1@ Desconhecimento de fundamentos de segurança da informação. 
2. Ausência de transparência quanto ao tratamento.
3. Inexistência de prazo pré-estabelecido para retenção e eliminação de dados pessoais.</v>
      </c>
      <c r="E34">
        <f t="shared" ref="E34:E65" si="26">SEARCHB(".",D34,1)</f>
        <v>61</v>
      </c>
      <c r="F34" t="str">
        <f t="shared" ref="F34:F65" si="27">MID(B34,C34+2,E34-2)</f>
        <v xml:space="preserve">Desconhecimento de fundamentos de segurança da informação. </v>
      </c>
      <c r="G34" t="str">
        <f t="shared" ref="G34:G65" si="28">REPLACE(D34,E34,1,"#")</f>
        <v>1@ Desconhecimento de fundamentos de segurança da informação# 
2. Ausência de transparência quanto ao tratamento.
3. Inexistência de prazo pré-estabelecido para retenção e eliminação de dados pessoais.</v>
      </c>
      <c r="H34">
        <f t="shared" ref="H34:H65" si="29">SEARCHB(".",G34,1)</f>
        <v>65</v>
      </c>
      <c r="I34">
        <f t="shared" ref="I34:I65" si="30">L34-H34</f>
        <v>48</v>
      </c>
      <c r="J34" t="str">
        <f t="shared" ref="J34:J65" si="31">MID(G34,E34+5,I34)</f>
        <v xml:space="preserve"> Ausência de transparência quanto ao tratamento.</v>
      </c>
      <c r="K34" t="str">
        <f t="shared" ref="K34:K65" si="32">REPLACE(G34,H34,1,"+")</f>
        <v>1@ Desconhecimento de fundamentos de segurança da informação# 
2+ Ausência de transparência quanto ao tratamento.
3. Inexistência de prazo pré-estabelecido para retenção e eliminação de dados pessoais.</v>
      </c>
      <c r="L34">
        <f t="shared" ref="L34:L65" si="33">SEARCHB(".",K34,1)</f>
        <v>113</v>
      </c>
      <c r="M34" t="str">
        <f t="shared" ref="M34:M65" si="34">REPLACE(K34,L34,1,"%")</f>
        <v>1@ Desconhecimento de fundamentos de segurança da informação# 
2+ Ausência de transparência quanto ao tratamento%
3. Inexistência de prazo pré-estabelecido para retenção e eliminação de dados pessoais.</v>
      </c>
      <c r="N34">
        <f t="shared" ref="N34:N65" si="35">SEARCHB(".",M34,1)</f>
        <v>116</v>
      </c>
      <c r="O34" t="str">
        <f t="shared" ref="O34:O65" si="36">REPLACE(M34,N34,1,"&amp;")</f>
        <v>1@ Desconhecimento de fundamentos de segurança da informação# 
2+ Ausência de transparência quanto ao tratamento%
3&amp; Inexistência de prazo pré-estabelecido para retenção e eliminação de dados pessoais.</v>
      </c>
      <c r="P34">
        <f t="shared" ref="P34:P65" si="37">SEARCHB(".",O34,1)</f>
        <v>201</v>
      </c>
      <c r="Q34">
        <f t="shared" ref="Q34:Q65" si="38">P34-N34</f>
        <v>85</v>
      </c>
      <c r="R34" t="str">
        <f t="shared" ref="R34:R65" si="39">MID(O34,N34+2,Q34)</f>
        <v>Inexistência de prazo pré-estabelecido para retenção e eliminação de dados pessoais.</v>
      </c>
      <c r="S34" t="str">
        <f t="shared" ref="S34:S65" si="40">REPLACE(O34,N34,1,"&amp;")</f>
        <v>1@ Desconhecimento de fundamentos de segurança da informação# 
2+ Ausência de transparência quanto ao tratamento%
3&amp; Inexistência de prazo pré-estabelecido para retenção e eliminação de dados pessoais.</v>
      </c>
      <c r="T34">
        <f t="shared" ref="T34:T65" si="41">SEARCHB(".",S34,1)</f>
        <v>201</v>
      </c>
      <c r="U34" t="str">
        <f t="shared" ref="U34:U65" si="42">REPLACE(S34,T34,1,"&amp;")</f>
        <v>1@ Desconhecimento de fundamentos de segurança da informação# 
2+ Ausência de transparência quanto ao tratamento%
3&amp; Inexistência de prazo pré-estabelecido para retenção e eliminação de dados pessoais&amp;</v>
      </c>
      <c r="V34" t="e">
        <f t="shared" ref="V34:V65" si="43">SEARCHB(".",U34,1)</f>
        <v>#VALUE!</v>
      </c>
      <c r="W34" t="e">
        <f t="shared" ref="W34:W65" si="44">REPLACE(U34,V34,1,"&amp;")</f>
        <v>#VALUE!</v>
      </c>
      <c r="X34" t="e">
        <f t="shared" ref="X34:X65" si="45">SEARCHB(".",W34,1)</f>
        <v>#VALUE!</v>
      </c>
      <c r="Y34" t="e">
        <f t="shared" ref="Y34:Y65" si="46">X34-V34</f>
        <v>#VALUE!</v>
      </c>
      <c r="Z34" t="e">
        <f t="shared" ref="Z34:Z65" si="47">MID(W34,V34+2,Y34)</f>
        <v>#VALUE!</v>
      </c>
    </row>
    <row r="35" spans="1:26" ht="46.5" x14ac:dyDescent="0.3">
      <c r="A35" s="16" t="s">
        <v>170</v>
      </c>
      <c r="B35" s="13" t="s">
        <v>304</v>
      </c>
      <c r="C35">
        <f t="shared" si="24"/>
        <v>2</v>
      </c>
      <c r="D35" t="str">
        <f t="shared" si="25"/>
        <v>1@ Desconhecimento de fundamentos de segurança da informação. 
2. Ausência de transparência quanto ao tratamento.
3. Inexistência de prazo pré-estabelecido para retenção e eliminação de dados pessoais.</v>
      </c>
      <c r="E35">
        <f t="shared" si="26"/>
        <v>61</v>
      </c>
      <c r="F35" t="str">
        <f t="shared" si="27"/>
        <v xml:space="preserve">Desconhecimento de fundamentos de segurança da informação. </v>
      </c>
      <c r="G35" t="str">
        <f t="shared" si="28"/>
        <v>1@ Desconhecimento de fundamentos de segurança da informação# 
2. Ausência de transparência quanto ao tratamento.
3. Inexistência de prazo pré-estabelecido para retenção e eliminação de dados pessoais.</v>
      </c>
      <c r="H35">
        <f t="shared" si="29"/>
        <v>65</v>
      </c>
      <c r="I35">
        <f t="shared" si="30"/>
        <v>48</v>
      </c>
      <c r="J35" t="str">
        <f t="shared" si="31"/>
        <v xml:space="preserve"> Ausência de transparência quanto ao tratamento.</v>
      </c>
      <c r="K35" t="str">
        <f t="shared" si="32"/>
        <v>1@ Desconhecimento de fundamentos de segurança da informação# 
2+ Ausência de transparência quanto ao tratamento.
3. Inexistência de prazo pré-estabelecido para retenção e eliminação de dados pessoais.</v>
      </c>
      <c r="L35">
        <f t="shared" si="33"/>
        <v>113</v>
      </c>
      <c r="M35" t="str">
        <f t="shared" si="34"/>
        <v>1@ Desconhecimento de fundamentos de segurança da informação# 
2+ Ausência de transparência quanto ao tratamento%
3. Inexistência de prazo pré-estabelecido para retenção e eliminação de dados pessoais.</v>
      </c>
      <c r="N35">
        <f t="shared" si="35"/>
        <v>116</v>
      </c>
      <c r="O35" t="str">
        <f t="shared" si="36"/>
        <v>1@ Desconhecimento de fundamentos de segurança da informação# 
2+ Ausência de transparência quanto ao tratamento%
3&amp; Inexistência de prazo pré-estabelecido para retenção e eliminação de dados pessoais.</v>
      </c>
      <c r="P35">
        <f t="shared" si="37"/>
        <v>201</v>
      </c>
      <c r="Q35">
        <f t="shared" si="38"/>
        <v>85</v>
      </c>
      <c r="R35" t="str">
        <f t="shared" si="39"/>
        <v>Inexistência de prazo pré-estabelecido para retenção e eliminação de dados pessoais.</v>
      </c>
      <c r="S35" t="str">
        <f t="shared" si="40"/>
        <v>1@ Desconhecimento de fundamentos de segurança da informação# 
2+ Ausência de transparência quanto ao tratamento%
3&amp; Inexistência de prazo pré-estabelecido para retenção e eliminação de dados pessoais.</v>
      </c>
      <c r="T35">
        <f t="shared" si="41"/>
        <v>201</v>
      </c>
      <c r="U35" t="str">
        <f t="shared" si="42"/>
        <v>1@ Desconhecimento de fundamentos de segurança da informação# 
2+ Ausência de transparência quanto ao tratamento%
3&amp; Inexistência de prazo pré-estabelecido para retenção e eliminação de dados pessoais&amp;</v>
      </c>
      <c r="V35" t="e">
        <f t="shared" si="43"/>
        <v>#VALUE!</v>
      </c>
      <c r="W35" t="e">
        <f t="shared" si="44"/>
        <v>#VALUE!</v>
      </c>
      <c r="X35" t="e">
        <f t="shared" si="45"/>
        <v>#VALUE!</v>
      </c>
      <c r="Y35" t="e">
        <f t="shared" si="46"/>
        <v>#VALUE!</v>
      </c>
      <c r="Z35" t="e">
        <f t="shared" si="47"/>
        <v>#VALUE!</v>
      </c>
    </row>
    <row r="36" spans="1:26" ht="46.5" x14ac:dyDescent="0.3">
      <c r="A36" s="16" t="s">
        <v>171</v>
      </c>
      <c r="B36" s="13" t="s">
        <v>304</v>
      </c>
      <c r="C36">
        <f t="shared" si="24"/>
        <v>2</v>
      </c>
      <c r="D36" t="str">
        <f t="shared" si="25"/>
        <v>1@ Desconhecimento de fundamentos de segurança da informação. 
2. Ausência de transparência quanto ao tratamento.
3. Inexistência de prazo pré-estabelecido para retenção e eliminação de dados pessoais.</v>
      </c>
      <c r="E36">
        <f t="shared" si="26"/>
        <v>61</v>
      </c>
      <c r="F36" t="str">
        <f t="shared" si="27"/>
        <v xml:space="preserve">Desconhecimento de fundamentos de segurança da informação. </v>
      </c>
      <c r="G36" t="str">
        <f t="shared" si="28"/>
        <v>1@ Desconhecimento de fundamentos de segurança da informação# 
2. Ausência de transparência quanto ao tratamento.
3. Inexistência de prazo pré-estabelecido para retenção e eliminação de dados pessoais.</v>
      </c>
      <c r="H36">
        <f t="shared" si="29"/>
        <v>65</v>
      </c>
      <c r="I36">
        <f t="shared" si="30"/>
        <v>48</v>
      </c>
      <c r="J36" t="str">
        <f t="shared" si="31"/>
        <v xml:space="preserve"> Ausência de transparência quanto ao tratamento.</v>
      </c>
      <c r="K36" t="str">
        <f t="shared" si="32"/>
        <v>1@ Desconhecimento de fundamentos de segurança da informação# 
2+ Ausência de transparência quanto ao tratamento.
3. Inexistência de prazo pré-estabelecido para retenção e eliminação de dados pessoais.</v>
      </c>
      <c r="L36">
        <f t="shared" si="33"/>
        <v>113</v>
      </c>
      <c r="M36" t="str">
        <f t="shared" si="34"/>
        <v>1@ Desconhecimento de fundamentos de segurança da informação# 
2+ Ausência de transparência quanto ao tratamento%
3. Inexistência de prazo pré-estabelecido para retenção e eliminação de dados pessoais.</v>
      </c>
      <c r="N36">
        <f t="shared" si="35"/>
        <v>116</v>
      </c>
      <c r="O36" t="str">
        <f t="shared" si="36"/>
        <v>1@ Desconhecimento de fundamentos de segurança da informação# 
2+ Ausência de transparência quanto ao tratamento%
3&amp; Inexistência de prazo pré-estabelecido para retenção e eliminação de dados pessoais.</v>
      </c>
      <c r="P36">
        <f t="shared" si="37"/>
        <v>201</v>
      </c>
      <c r="Q36">
        <f t="shared" si="38"/>
        <v>85</v>
      </c>
      <c r="R36" t="str">
        <f t="shared" si="39"/>
        <v>Inexistência de prazo pré-estabelecido para retenção e eliminação de dados pessoais.</v>
      </c>
      <c r="S36" t="str">
        <f t="shared" si="40"/>
        <v>1@ Desconhecimento de fundamentos de segurança da informação# 
2+ Ausência de transparência quanto ao tratamento%
3&amp; Inexistência de prazo pré-estabelecido para retenção e eliminação de dados pessoais.</v>
      </c>
      <c r="T36">
        <f t="shared" si="41"/>
        <v>201</v>
      </c>
      <c r="U36" t="str">
        <f t="shared" si="42"/>
        <v>1@ Desconhecimento de fundamentos de segurança da informação# 
2+ Ausência de transparência quanto ao tratamento%
3&amp; Inexistência de prazo pré-estabelecido para retenção e eliminação de dados pessoais&amp;</v>
      </c>
      <c r="V36" t="e">
        <f t="shared" si="43"/>
        <v>#VALUE!</v>
      </c>
      <c r="W36" t="e">
        <f t="shared" si="44"/>
        <v>#VALUE!</v>
      </c>
      <c r="X36" t="e">
        <f t="shared" si="45"/>
        <v>#VALUE!</v>
      </c>
      <c r="Y36" t="e">
        <f t="shared" si="46"/>
        <v>#VALUE!</v>
      </c>
      <c r="Z36" t="e">
        <f t="shared" si="47"/>
        <v>#VALUE!</v>
      </c>
    </row>
    <row r="37" spans="1:26" ht="46.5" x14ac:dyDescent="0.3">
      <c r="A37" s="16" t="s">
        <v>172</v>
      </c>
      <c r="B37" s="13" t="s">
        <v>304</v>
      </c>
      <c r="C37">
        <f t="shared" si="24"/>
        <v>2</v>
      </c>
      <c r="D37" t="str">
        <f t="shared" si="25"/>
        <v>1@ Desconhecimento de fundamentos de segurança da informação. 
2. Ausência de transparência quanto ao tratamento.
3. Inexistência de prazo pré-estabelecido para retenção e eliminação de dados pessoais.</v>
      </c>
      <c r="E37">
        <f t="shared" si="26"/>
        <v>61</v>
      </c>
      <c r="F37" t="str">
        <f t="shared" si="27"/>
        <v xml:space="preserve">Desconhecimento de fundamentos de segurança da informação. </v>
      </c>
      <c r="G37" t="str">
        <f t="shared" si="28"/>
        <v>1@ Desconhecimento de fundamentos de segurança da informação# 
2. Ausência de transparência quanto ao tratamento.
3. Inexistência de prazo pré-estabelecido para retenção e eliminação de dados pessoais.</v>
      </c>
      <c r="H37">
        <f t="shared" si="29"/>
        <v>65</v>
      </c>
      <c r="I37">
        <f t="shared" si="30"/>
        <v>48</v>
      </c>
      <c r="J37" t="str">
        <f t="shared" si="31"/>
        <v xml:space="preserve"> Ausência de transparência quanto ao tratamento.</v>
      </c>
      <c r="K37" t="str">
        <f t="shared" si="32"/>
        <v>1@ Desconhecimento de fundamentos de segurança da informação# 
2+ Ausência de transparência quanto ao tratamento.
3. Inexistência de prazo pré-estabelecido para retenção e eliminação de dados pessoais.</v>
      </c>
      <c r="L37">
        <f t="shared" si="33"/>
        <v>113</v>
      </c>
      <c r="M37" t="str">
        <f t="shared" si="34"/>
        <v>1@ Desconhecimento de fundamentos de segurança da informação# 
2+ Ausência de transparência quanto ao tratamento%
3. Inexistência de prazo pré-estabelecido para retenção e eliminação de dados pessoais.</v>
      </c>
      <c r="N37">
        <f t="shared" si="35"/>
        <v>116</v>
      </c>
      <c r="O37" t="str">
        <f t="shared" si="36"/>
        <v>1@ Desconhecimento de fundamentos de segurança da informação# 
2+ Ausência de transparência quanto ao tratamento%
3&amp; Inexistência de prazo pré-estabelecido para retenção e eliminação de dados pessoais.</v>
      </c>
      <c r="P37">
        <f t="shared" si="37"/>
        <v>201</v>
      </c>
      <c r="Q37">
        <f t="shared" si="38"/>
        <v>85</v>
      </c>
      <c r="R37" t="str">
        <f t="shared" si="39"/>
        <v>Inexistência de prazo pré-estabelecido para retenção e eliminação de dados pessoais.</v>
      </c>
      <c r="S37" t="str">
        <f t="shared" si="40"/>
        <v>1@ Desconhecimento de fundamentos de segurança da informação# 
2+ Ausência de transparência quanto ao tratamento%
3&amp; Inexistência de prazo pré-estabelecido para retenção e eliminação de dados pessoais.</v>
      </c>
      <c r="T37">
        <f t="shared" si="41"/>
        <v>201</v>
      </c>
      <c r="U37" t="str">
        <f t="shared" si="42"/>
        <v>1@ Desconhecimento de fundamentos de segurança da informação# 
2+ Ausência de transparência quanto ao tratamento%
3&amp; Inexistência de prazo pré-estabelecido para retenção e eliminação de dados pessoais&amp;</v>
      </c>
      <c r="V37" t="e">
        <f t="shared" si="43"/>
        <v>#VALUE!</v>
      </c>
      <c r="W37" t="e">
        <f t="shared" si="44"/>
        <v>#VALUE!</v>
      </c>
      <c r="X37" t="e">
        <f t="shared" si="45"/>
        <v>#VALUE!</v>
      </c>
      <c r="Y37" t="e">
        <f t="shared" si="46"/>
        <v>#VALUE!</v>
      </c>
      <c r="Z37" t="e">
        <f t="shared" si="47"/>
        <v>#VALUE!</v>
      </c>
    </row>
    <row r="38" spans="1:26" ht="46.5" x14ac:dyDescent="0.3">
      <c r="A38" s="16" t="s">
        <v>173</v>
      </c>
      <c r="B38" s="14" t="s">
        <v>175</v>
      </c>
      <c r="C38">
        <f t="shared" si="24"/>
        <v>2</v>
      </c>
      <c r="D38" t="str">
        <f t="shared" si="25"/>
        <v>1@ Inexistência de prazo pré-estabelecido para retenção e eliminação de dados pessoais. 
2. Ausência de avaliação de terceiro. 
3. Desconhecimento de fundamentos de segurança da informação.</v>
      </c>
      <c r="E38">
        <f t="shared" si="26"/>
        <v>87</v>
      </c>
      <c r="F38" t="str">
        <f t="shared" si="27"/>
        <v xml:space="preserve">Inexistência de prazo pré-estabelecido para retenção e eliminação de dados pessoais. </v>
      </c>
      <c r="G38" t="str">
        <f t="shared" si="28"/>
        <v>1@ Inexistência de prazo pré-estabelecido para retenção e eliminação de dados pessoais# 
2. Ausência de avaliação de terceiro. 
3. Desconhecimento de fundamentos de segurança da informação.</v>
      </c>
      <c r="H38">
        <f t="shared" si="29"/>
        <v>91</v>
      </c>
      <c r="I38">
        <f t="shared" si="30"/>
        <v>35</v>
      </c>
      <c r="J38" t="str">
        <f t="shared" si="31"/>
        <v xml:space="preserve"> Ausência de avaliação de terceiro.</v>
      </c>
      <c r="K38" t="str">
        <f t="shared" si="32"/>
        <v>1@ Inexistência de prazo pré-estabelecido para retenção e eliminação de dados pessoais# 
2+ Ausência de avaliação de terceiro. 
3. Desconhecimento de fundamentos de segurança da informação.</v>
      </c>
      <c r="L38">
        <f t="shared" si="33"/>
        <v>126</v>
      </c>
      <c r="M38" t="str">
        <f t="shared" si="34"/>
        <v>1@ Inexistência de prazo pré-estabelecido para retenção e eliminação de dados pessoais# 
2+ Ausência de avaliação de terceiro% 
3. Desconhecimento de fundamentos de segurança da informação.</v>
      </c>
      <c r="N38">
        <f t="shared" si="35"/>
        <v>130</v>
      </c>
      <c r="O38" t="str">
        <f t="shared" si="36"/>
        <v>1@ Inexistência de prazo pré-estabelecido para retenção e eliminação de dados pessoais# 
2+ Ausência de avaliação de terceiro% 
3&amp; Desconhecimento de fundamentos de segurança da informação.</v>
      </c>
      <c r="P38">
        <f t="shared" si="37"/>
        <v>189</v>
      </c>
      <c r="Q38">
        <f t="shared" si="38"/>
        <v>59</v>
      </c>
      <c r="R38" t="str">
        <f t="shared" si="39"/>
        <v>Desconhecimento de fundamentos de segurança da informação.</v>
      </c>
      <c r="S38" t="str">
        <f t="shared" si="40"/>
        <v>1@ Inexistência de prazo pré-estabelecido para retenção e eliminação de dados pessoais# 
2+ Ausência de avaliação de terceiro% 
3&amp; Desconhecimento de fundamentos de segurança da informação.</v>
      </c>
      <c r="T38">
        <f t="shared" si="41"/>
        <v>189</v>
      </c>
      <c r="U38" t="str">
        <f t="shared" si="42"/>
        <v>1@ Inexistência de prazo pré-estabelecido para retenção e eliminação de dados pessoais# 
2+ Ausência de avaliação de terceiro% 
3&amp; Desconhecimento de fundamentos de segurança da informação&amp;</v>
      </c>
      <c r="V38" t="e">
        <f t="shared" si="43"/>
        <v>#VALUE!</v>
      </c>
      <c r="W38" t="e">
        <f t="shared" si="44"/>
        <v>#VALUE!</v>
      </c>
      <c r="X38" t="e">
        <f t="shared" si="45"/>
        <v>#VALUE!</v>
      </c>
      <c r="Y38" t="e">
        <f t="shared" si="46"/>
        <v>#VALUE!</v>
      </c>
      <c r="Z38" t="e">
        <f t="shared" si="47"/>
        <v>#VALUE!</v>
      </c>
    </row>
    <row r="39" spans="1:26" ht="46.5" x14ac:dyDescent="0.3">
      <c r="A39" s="16" t="s">
        <v>178</v>
      </c>
      <c r="B39" s="14" t="s">
        <v>175</v>
      </c>
      <c r="C39">
        <f t="shared" si="24"/>
        <v>2</v>
      </c>
      <c r="D39" t="str">
        <f t="shared" si="25"/>
        <v>1@ Inexistência de prazo pré-estabelecido para retenção e eliminação de dados pessoais. 
2. Ausência de avaliação de terceiro. 
3. Desconhecimento de fundamentos de segurança da informação.</v>
      </c>
      <c r="E39">
        <f t="shared" si="26"/>
        <v>87</v>
      </c>
      <c r="F39" t="str">
        <f t="shared" si="27"/>
        <v xml:space="preserve">Inexistência de prazo pré-estabelecido para retenção e eliminação de dados pessoais. </v>
      </c>
      <c r="G39" t="str">
        <f t="shared" si="28"/>
        <v>1@ Inexistência de prazo pré-estabelecido para retenção e eliminação de dados pessoais# 
2. Ausência de avaliação de terceiro. 
3. Desconhecimento de fundamentos de segurança da informação.</v>
      </c>
      <c r="H39">
        <f t="shared" si="29"/>
        <v>91</v>
      </c>
      <c r="I39">
        <f t="shared" si="30"/>
        <v>35</v>
      </c>
      <c r="J39" t="str">
        <f t="shared" si="31"/>
        <v xml:space="preserve"> Ausência de avaliação de terceiro.</v>
      </c>
      <c r="K39" t="str">
        <f t="shared" si="32"/>
        <v>1@ Inexistência de prazo pré-estabelecido para retenção e eliminação de dados pessoais# 
2+ Ausência de avaliação de terceiro. 
3. Desconhecimento de fundamentos de segurança da informação.</v>
      </c>
      <c r="L39">
        <f t="shared" si="33"/>
        <v>126</v>
      </c>
      <c r="M39" t="str">
        <f t="shared" si="34"/>
        <v>1@ Inexistência de prazo pré-estabelecido para retenção e eliminação de dados pessoais# 
2+ Ausência de avaliação de terceiro% 
3. Desconhecimento de fundamentos de segurança da informação.</v>
      </c>
      <c r="N39">
        <f t="shared" si="35"/>
        <v>130</v>
      </c>
      <c r="O39" t="str">
        <f t="shared" si="36"/>
        <v>1@ Inexistência de prazo pré-estabelecido para retenção e eliminação de dados pessoais# 
2+ Ausência de avaliação de terceiro% 
3&amp; Desconhecimento de fundamentos de segurança da informação.</v>
      </c>
      <c r="P39">
        <f t="shared" si="37"/>
        <v>189</v>
      </c>
      <c r="Q39">
        <f t="shared" si="38"/>
        <v>59</v>
      </c>
      <c r="R39" t="str">
        <f t="shared" si="39"/>
        <v>Desconhecimento de fundamentos de segurança da informação.</v>
      </c>
      <c r="S39" t="str">
        <f t="shared" si="40"/>
        <v>1@ Inexistência de prazo pré-estabelecido para retenção e eliminação de dados pessoais# 
2+ Ausência de avaliação de terceiro% 
3&amp; Desconhecimento de fundamentos de segurança da informação.</v>
      </c>
      <c r="T39">
        <f t="shared" si="41"/>
        <v>189</v>
      </c>
      <c r="U39" t="str">
        <f t="shared" si="42"/>
        <v>1@ Inexistência de prazo pré-estabelecido para retenção e eliminação de dados pessoais# 
2+ Ausência de avaliação de terceiro% 
3&amp; Desconhecimento de fundamentos de segurança da informação&amp;</v>
      </c>
      <c r="V39" t="e">
        <f t="shared" si="43"/>
        <v>#VALUE!</v>
      </c>
      <c r="W39" t="e">
        <f t="shared" si="44"/>
        <v>#VALUE!</v>
      </c>
      <c r="X39" t="e">
        <f t="shared" si="45"/>
        <v>#VALUE!</v>
      </c>
      <c r="Y39" t="e">
        <f t="shared" si="46"/>
        <v>#VALUE!</v>
      </c>
      <c r="Z39" t="e">
        <f t="shared" si="47"/>
        <v>#VALUE!</v>
      </c>
    </row>
    <row r="40" spans="1:26" ht="46.5" x14ac:dyDescent="0.3">
      <c r="A40" s="16" t="s">
        <v>181</v>
      </c>
      <c r="B40" s="18" t="s">
        <v>2305</v>
      </c>
      <c r="C40">
        <f t="shared" si="24"/>
        <v>2</v>
      </c>
      <c r="D40" t="str">
        <f t="shared" si="25"/>
        <v>1@ Ausência de transparência quanto ao tratamento.
2. Desconhecimento de fundamentos de segurança da informação.
3. Inexistência de prazo pré-estabelecido para retenção e eliminação de dados pessoais.</v>
      </c>
      <c r="E40">
        <f t="shared" si="26"/>
        <v>50</v>
      </c>
      <c r="F40" t="str">
        <f t="shared" si="27"/>
        <v xml:space="preserve">Ausência de transparência quanto ao tratamento.
</v>
      </c>
      <c r="G40" t="str">
        <f t="shared" si="28"/>
        <v>1@ Ausência de transparência quanto ao tratamento#
2. Desconhecimento de fundamentos de segurança da informação.
3. Inexistência de prazo pré-estabelecido para retenção e eliminação de dados pessoais.</v>
      </c>
      <c r="H40">
        <f t="shared" si="29"/>
        <v>53</v>
      </c>
      <c r="I40">
        <f t="shared" si="30"/>
        <v>59</v>
      </c>
      <c r="J40" t="str">
        <f t="shared" si="31"/>
        <v xml:space="preserve">Desconhecimento de fundamentos de segurança da informação.
</v>
      </c>
      <c r="K40" t="str">
        <f t="shared" si="32"/>
        <v>1@ Ausência de transparência quanto ao tratamento#
2+ Desconhecimento de fundamentos de segurança da informação.
3. Inexistência de prazo pré-estabelecido para retenção e eliminação de dados pessoais.</v>
      </c>
      <c r="L40">
        <f t="shared" si="33"/>
        <v>112</v>
      </c>
      <c r="M40" t="str">
        <f t="shared" si="34"/>
        <v>1@ Ausência de transparência quanto ao tratamento#
2+ Desconhecimento de fundamentos de segurança da informação%
3. Inexistência de prazo pré-estabelecido para retenção e eliminação de dados pessoais.</v>
      </c>
      <c r="N40">
        <f t="shared" si="35"/>
        <v>115</v>
      </c>
      <c r="O40" t="str">
        <f t="shared" si="36"/>
        <v>1@ Ausência de transparência quanto ao tratamento#
2+ Desconhecimento de fundamentos de segurança da informação%
3&amp; Inexistência de prazo pré-estabelecido para retenção e eliminação de dados pessoais.</v>
      </c>
      <c r="P40">
        <f t="shared" si="37"/>
        <v>200</v>
      </c>
      <c r="Q40">
        <f t="shared" si="38"/>
        <v>85</v>
      </c>
      <c r="R40" t="str">
        <f t="shared" si="39"/>
        <v>Inexistência de prazo pré-estabelecido para retenção e eliminação de dados pessoais.</v>
      </c>
      <c r="S40" t="str">
        <f t="shared" si="40"/>
        <v>1@ Ausência de transparência quanto ao tratamento#
2+ Desconhecimento de fundamentos de segurança da informação%
3&amp; Inexistência de prazo pré-estabelecido para retenção e eliminação de dados pessoais.</v>
      </c>
      <c r="T40">
        <f t="shared" si="41"/>
        <v>200</v>
      </c>
      <c r="U40" t="str">
        <f t="shared" si="42"/>
        <v>1@ Ausência de transparência quanto ao tratamento#
2+ Desconhecimento de fundamentos de segurança da informação%
3&amp; Inexistência de prazo pré-estabelecido para retenção e eliminação de dados pessoais&amp;</v>
      </c>
      <c r="V40" t="e">
        <f t="shared" si="43"/>
        <v>#VALUE!</v>
      </c>
      <c r="W40" t="e">
        <f t="shared" si="44"/>
        <v>#VALUE!</v>
      </c>
      <c r="X40" t="e">
        <f t="shared" si="45"/>
        <v>#VALUE!</v>
      </c>
      <c r="Y40" t="e">
        <f t="shared" si="46"/>
        <v>#VALUE!</v>
      </c>
      <c r="Z40" t="e">
        <f t="shared" si="47"/>
        <v>#VALUE!</v>
      </c>
    </row>
    <row r="41" spans="1:26" ht="46.5" x14ac:dyDescent="0.3">
      <c r="A41" s="16" t="s">
        <v>184</v>
      </c>
      <c r="B41" s="18" t="s">
        <v>2305</v>
      </c>
      <c r="C41">
        <f t="shared" si="24"/>
        <v>2</v>
      </c>
      <c r="D41" t="str">
        <f t="shared" si="25"/>
        <v>1@ Ausência de transparência quanto ao tratamento.
2. Desconhecimento de fundamentos de segurança da informação.
3. Inexistência de prazo pré-estabelecido para retenção e eliminação de dados pessoais.</v>
      </c>
      <c r="E41">
        <f t="shared" si="26"/>
        <v>50</v>
      </c>
      <c r="F41" t="str">
        <f t="shared" si="27"/>
        <v xml:space="preserve">Ausência de transparência quanto ao tratamento.
</v>
      </c>
      <c r="G41" t="str">
        <f t="shared" si="28"/>
        <v>1@ Ausência de transparência quanto ao tratamento#
2. Desconhecimento de fundamentos de segurança da informação.
3. Inexistência de prazo pré-estabelecido para retenção e eliminação de dados pessoais.</v>
      </c>
      <c r="H41">
        <f t="shared" si="29"/>
        <v>53</v>
      </c>
      <c r="I41">
        <f t="shared" si="30"/>
        <v>59</v>
      </c>
      <c r="J41" t="str">
        <f t="shared" si="31"/>
        <v xml:space="preserve">Desconhecimento de fundamentos de segurança da informação.
</v>
      </c>
      <c r="K41" t="str">
        <f t="shared" si="32"/>
        <v>1@ Ausência de transparência quanto ao tratamento#
2+ Desconhecimento de fundamentos de segurança da informação.
3. Inexistência de prazo pré-estabelecido para retenção e eliminação de dados pessoais.</v>
      </c>
      <c r="L41">
        <f t="shared" si="33"/>
        <v>112</v>
      </c>
      <c r="M41" t="str">
        <f t="shared" si="34"/>
        <v>1@ Ausência de transparência quanto ao tratamento#
2+ Desconhecimento de fundamentos de segurança da informação%
3. Inexistência de prazo pré-estabelecido para retenção e eliminação de dados pessoais.</v>
      </c>
      <c r="N41">
        <f t="shared" si="35"/>
        <v>115</v>
      </c>
      <c r="O41" t="str">
        <f t="shared" si="36"/>
        <v>1@ Ausência de transparência quanto ao tratamento#
2+ Desconhecimento de fundamentos de segurança da informação%
3&amp; Inexistência de prazo pré-estabelecido para retenção e eliminação de dados pessoais.</v>
      </c>
      <c r="P41">
        <f t="shared" si="37"/>
        <v>200</v>
      </c>
      <c r="Q41">
        <f t="shared" si="38"/>
        <v>85</v>
      </c>
      <c r="R41" t="str">
        <f t="shared" si="39"/>
        <v>Inexistência de prazo pré-estabelecido para retenção e eliminação de dados pessoais.</v>
      </c>
      <c r="S41" t="str">
        <f t="shared" si="40"/>
        <v>1@ Ausência de transparência quanto ao tratamento#
2+ Desconhecimento de fundamentos de segurança da informação%
3&amp; Inexistência de prazo pré-estabelecido para retenção e eliminação de dados pessoais.</v>
      </c>
      <c r="T41">
        <f t="shared" si="41"/>
        <v>200</v>
      </c>
      <c r="U41" t="str">
        <f t="shared" si="42"/>
        <v>1@ Ausência de transparência quanto ao tratamento#
2+ Desconhecimento de fundamentos de segurança da informação%
3&amp; Inexistência de prazo pré-estabelecido para retenção e eliminação de dados pessoais&amp;</v>
      </c>
      <c r="V41" t="e">
        <f t="shared" si="43"/>
        <v>#VALUE!</v>
      </c>
      <c r="W41" t="e">
        <f t="shared" si="44"/>
        <v>#VALUE!</v>
      </c>
      <c r="X41" t="e">
        <f t="shared" si="45"/>
        <v>#VALUE!</v>
      </c>
      <c r="Y41" t="e">
        <f t="shared" si="46"/>
        <v>#VALUE!</v>
      </c>
      <c r="Z41" t="e">
        <f t="shared" si="47"/>
        <v>#VALUE!</v>
      </c>
    </row>
    <row r="42" spans="1:26" ht="46.5" x14ac:dyDescent="0.3">
      <c r="A42" s="16" t="s">
        <v>187</v>
      </c>
      <c r="B42" s="18" t="s">
        <v>2305</v>
      </c>
      <c r="C42">
        <f t="shared" si="24"/>
        <v>2</v>
      </c>
      <c r="D42" t="str">
        <f t="shared" si="25"/>
        <v>1@ Ausência de transparência quanto ao tratamento.
2. Desconhecimento de fundamentos de segurança da informação.
3. Inexistência de prazo pré-estabelecido para retenção e eliminação de dados pessoais.</v>
      </c>
      <c r="E42">
        <f t="shared" si="26"/>
        <v>50</v>
      </c>
      <c r="F42" t="str">
        <f t="shared" si="27"/>
        <v xml:space="preserve">Ausência de transparência quanto ao tratamento.
</v>
      </c>
      <c r="G42" t="str">
        <f t="shared" si="28"/>
        <v>1@ Ausência de transparência quanto ao tratamento#
2. Desconhecimento de fundamentos de segurança da informação.
3. Inexistência de prazo pré-estabelecido para retenção e eliminação de dados pessoais.</v>
      </c>
      <c r="H42">
        <f t="shared" si="29"/>
        <v>53</v>
      </c>
      <c r="I42">
        <f t="shared" si="30"/>
        <v>59</v>
      </c>
      <c r="J42" t="str">
        <f t="shared" si="31"/>
        <v xml:space="preserve">Desconhecimento de fundamentos de segurança da informação.
</v>
      </c>
      <c r="K42" t="str">
        <f t="shared" si="32"/>
        <v>1@ Ausência de transparência quanto ao tratamento#
2+ Desconhecimento de fundamentos de segurança da informação.
3. Inexistência de prazo pré-estabelecido para retenção e eliminação de dados pessoais.</v>
      </c>
      <c r="L42">
        <f t="shared" si="33"/>
        <v>112</v>
      </c>
      <c r="M42" t="str">
        <f t="shared" si="34"/>
        <v>1@ Ausência de transparência quanto ao tratamento#
2+ Desconhecimento de fundamentos de segurança da informação%
3. Inexistência de prazo pré-estabelecido para retenção e eliminação de dados pessoais.</v>
      </c>
      <c r="N42">
        <f t="shared" si="35"/>
        <v>115</v>
      </c>
      <c r="O42" t="str">
        <f t="shared" si="36"/>
        <v>1@ Ausência de transparência quanto ao tratamento#
2+ Desconhecimento de fundamentos de segurança da informação%
3&amp; Inexistência de prazo pré-estabelecido para retenção e eliminação de dados pessoais.</v>
      </c>
      <c r="P42">
        <f t="shared" si="37"/>
        <v>200</v>
      </c>
      <c r="Q42">
        <f t="shared" si="38"/>
        <v>85</v>
      </c>
      <c r="R42" t="str">
        <f t="shared" si="39"/>
        <v>Inexistência de prazo pré-estabelecido para retenção e eliminação de dados pessoais.</v>
      </c>
      <c r="S42" t="str">
        <f t="shared" si="40"/>
        <v>1@ Ausência de transparência quanto ao tratamento#
2+ Desconhecimento de fundamentos de segurança da informação%
3&amp; Inexistência de prazo pré-estabelecido para retenção e eliminação de dados pessoais.</v>
      </c>
      <c r="T42">
        <f t="shared" si="41"/>
        <v>200</v>
      </c>
      <c r="U42" t="str">
        <f t="shared" si="42"/>
        <v>1@ Ausência de transparência quanto ao tratamento#
2+ Desconhecimento de fundamentos de segurança da informação%
3&amp; Inexistência de prazo pré-estabelecido para retenção e eliminação de dados pessoais&amp;</v>
      </c>
      <c r="V42" t="e">
        <f t="shared" si="43"/>
        <v>#VALUE!</v>
      </c>
      <c r="W42" t="e">
        <f t="shared" si="44"/>
        <v>#VALUE!</v>
      </c>
      <c r="X42" t="e">
        <f t="shared" si="45"/>
        <v>#VALUE!</v>
      </c>
      <c r="Y42" t="e">
        <f t="shared" si="46"/>
        <v>#VALUE!</v>
      </c>
      <c r="Z42" t="e">
        <f t="shared" si="47"/>
        <v>#VALUE!</v>
      </c>
    </row>
    <row r="43" spans="1:26" ht="46.5" x14ac:dyDescent="0.3">
      <c r="A43" s="16" t="s">
        <v>188</v>
      </c>
      <c r="B43" s="18" t="s">
        <v>2305</v>
      </c>
      <c r="C43">
        <f t="shared" si="24"/>
        <v>2</v>
      </c>
      <c r="D43" t="str">
        <f t="shared" si="25"/>
        <v>1@ Ausência de transparência quanto ao tratamento.
2. Desconhecimento de fundamentos de segurança da informação.
3. Inexistência de prazo pré-estabelecido para retenção e eliminação de dados pessoais.</v>
      </c>
      <c r="E43">
        <f t="shared" si="26"/>
        <v>50</v>
      </c>
      <c r="F43" t="str">
        <f t="shared" si="27"/>
        <v xml:space="preserve">Ausência de transparência quanto ao tratamento.
</v>
      </c>
      <c r="G43" t="str">
        <f t="shared" si="28"/>
        <v>1@ Ausência de transparência quanto ao tratamento#
2. Desconhecimento de fundamentos de segurança da informação.
3. Inexistência de prazo pré-estabelecido para retenção e eliminação de dados pessoais.</v>
      </c>
      <c r="H43">
        <f t="shared" si="29"/>
        <v>53</v>
      </c>
      <c r="I43">
        <f t="shared" si="30"/>
        <v>59</v>
      </c>
      <c r="J43" t="str">
        <f t="shared" si="31"/>
        <v xml:space="preserve">Desconhecimento de fundamentos de segurança da informação.
</v>
      </c>
      <c r="K43" t="str">
        <f t="shared" si="32"/>
        <v>1@ Ausência de transparência quanto ao tratamento#
2+ Desconhecimento de fundamentos de segurança da informação.
3. Inexistência de prazo pré-estabelecido para retenção e eliminação de dados pessoais.</v>
      </c>
      <c r="L43">
        <f t="shared" si="33"/>
        <v>112</v>
      </c>
      <c r="M43" t="str">
        <f t="shared" si="34"/>
        <v>1@ Ausência de transparência quanto ao tratamento#
2+ Desconhecimento de fundamentos de segurança da informação%
3. Inexistência de prazo pré-estabelecido para retenção e eliminação de dados pessoais.</v>
      </c>
      <c r="N43">
        <f t="shared" si="35"/>
        <v>115</v>
      </c>
      <c r="O43" t="str">
        <f t="shared" si="36"/>
        <v>1@ Ausência de transparência quanto ao tratamento#
2+ Desconhecimento de fundamentos de segurança da informação%
3&amp; Inexistência de prazo pré-estabelecido para retenção e eliminação de dados pessoais.</v>
      </c>
      <c r="P43">
        <f t="shared" si="37"/>
        <v>200</v>
      </c>
      <c r="Q43">
        <f t="shared" si="38"/>
        <v>85</v>
      </c>
      <c r="R43" t="str">
        <f t="shared" si="39"/>
        <v>Inexistência de prazo pré-estabelecido para retenção e eliminação de dados pessoais.</v>
      </c>
      <c r="S43" t="str">
        <f t="shared" si="40"/>
        <v>1@ Ausência de transparência quanto ao tratamento#
2+ Desconhecimento de fundamentos de segurança da informação%
3&amp; Inexistência de prazo pré-estabelecido para retenção e eliminação de dados pessoais.</v>
      </c>
      <c r="T43">
        <f t="shared" si="41"/>
        <v>200</v>
      </c>
      <c r="U43" t="str">
        <f t="shared" si="42"/>
        <v>1@ Ausência de transparência quanto ao tratamento#
2+ Desconhecimento de fundamentos de segurança da informação%
3&amp; Inexistência de prazo pré-estabelecido para retenção e eliminação de dados pessoais&amp;</v>
      </c>
      <c r="V43" t="e">
        <f t="shared" si="43"/>
        <v>#VALUE!</v>
      </c>
      <c r="W43" t="e">
        <f t="shared" si="44"/>
        <v>#VALUE!</v>
      </c>
      <c r="X43" t="e">
        <f t="shared" si="45"/>
        <v>#VALUE!</v>
      </c>
      <c r="Y43" t="e">
        <f t="shared" si="46"/>
        <v>#VALUE!</v>
      </c>
      <c r="Z43" t="e">
        <f t="shared" si="47"/>
        <v>#VALUE!</v>
      </c>
    </row>
    <row r="44" spans="1:26" ht="31" x14ac:dyDescent="0.3">
      <c r="A44" s="16" t="s">
        <v>189</v>
      </c>
      <c r="B44" s="18" t="s">
        <v>2306</v>
      </c>
      <c r="C44">
        <f t="shared" si="24"/>
        <v>2</v>
      </c>
      <c r="D44" t="str">
        <f t="shared" si="25"/>
        <v>1@ Ausência de transparência quanto ao tratamento.
2. Ausência de avaliação de terceiro.</v>
      </c>
      <c r="E44">
        <f t="shared" si="26"/>
        <v>50</v>
      </c>
      <c r="F44" t="str">
        <f t="shared" si="27"/>
        <v xml:space="preserve">Ausência de transparência quanto ao tratamento.
</v>
      </c>
      <c r="G44" t="str">
        <f t="shared" si="28"/>
        <v>1@ Ausência de transparência quanto ao tratamento#
2. Ausência de avaliação de terceiro.</v>
      </c>
      <c r="H44">
        <f t="shared" si="29"/>
        <v>53</v>
      </c>
      <c r="I44">
        <f t="shared" si="30"/>
        <v>35</v>
      </c>
      <c r="J44" t="str">
        <f t="shared" si="31"/>
        <v>Ausência de avaliação de terceiro.</v>
      </c>
      <c r="K44" t="str">
        <f t="shared" si="32"/>
        <v>1@ Ausência de transparência quanto ao tratamento#
2+ Ausência de avaliação de terceiro.</v>
      </c>
      <c r="L44">
        <f t="shared" si="33"/>
        <v>88</v>
      </c>
      <c r="M44" t="str">
        <f t="shared" si="34"/>
        <v>1@ Ausência de transparência quanto ao tratamento#
2+ Ausência de avaliação de terceiro%</v>
      </c>
      <c r="N44" t="e">
        <f t="shared" si="35"/>
        <v>#VALUE!</v>
      </c>
      <c r="O44" t="e">
        <f t="shared" si="36"/>
        <v>#VALUE!</v>
      </c>
      <c r="P44" t="e">
        <f t="shared" si="37"/>
        <v>#VALUE!</v>
      </c>
      <c r="Q44" t="e">
        <f t="shared" si="38"/>
        <v>#VALUE!</v>
      </c>
      <c r="R44" t="e">
        <f t="shared" si="39"/>
        <v>#VALUE!</v>
      </c>
      <c r="S44" t="e">
        <f t="shared" si="40"/>
        <v>#VALUE!</v>
      </c>
      <c r="T44" t="e">
        <f t="shared" si="41"/>
        <v>#VALUE!</v>
      </c>
      <c r="U44" t="e">
        <f t="shared" si="42"/>
        <v>#VALUE!</v>
      </c>
      <c r="V44" t="e">
        <f t="shared" si="43"/>
        <v>#VALUE!</v>
      </c>
      <c r="W44" t="e">
        <f t="shared" si="44"/>
        <v>#VALUE!</v>
      </c>
      <c r="X44" t="e">
        <f t="shared" si="45"/>
        <v>#VALUE!</v>
      </c>
      <c r="Y44" t="e">
        <f t="shared" si="46"/>
        <v>#VALUE!</v>
      </c>
      <c r="Z44" t="e">
        <f t="shared" si="47"/>
        <v>#VALUE!</v>
      </c>
    </row>
    <row r="45" spans="1:26" ht="46.5" x14ac:dyDescent="0.3">
      <c r="A45" s="16" t="s">
        <v>191</v>
      </c>
      <c r="B45" s="18" t="s">
        <v>2305</v>
      </c>
      <c r="C45">
        <f t="shared" si="24"/>
        <v>2</v>
      </c>
      <c r="D45" t="str">
        <f t="shared" si="25"/>
        <v>1@ Ausência de transparência quanto ao tratamento.
2. Desconhecimento de fundamentos de segurança da informação.
3. Inexistência de prazo pré-estabelecido para retenção e eliminação de dados pessoais.</v>
      </c>
      <c r="E45">
        <f t="shared" si="26"/>
        <v>50</v>
      </c>
      <c r="F45" t="str">
        <f t="shared" si="27"/>
        <v xml:space="preserve">Ausência de transparência quanto ao tratamento.
</v>
      </c>
      <c r="G45" t="str">
        <f t="shared" si="28"/>
        <v>1@ Ausência de transparência quanto ao tratamento#
2. Desconhecimento de fundamentos de segurança da informação.
3. Inexistência de prazo pré-estabelecido para retenção e eliminação de dados pessoais.</v>
      </c>
      <c r="H45">
        <f t="shared" si="29"/>
        <v>53</v>
      </c>
      <c r="I45">
        <f t="shared" si="30"/>
        <v>59</v>
      </c>
      <c r="J45" t="str">
        <f t="shared" si="31"/>
        <v xml:space="preserve">Desconhecimento de fundamentos de segurança da informação.
</v>
      </c>
      <c r="K45" t="str">
        <f t="shared" si="32"/>
        <v>1@ Ausência de transparência quanto ao tratamento#
2+ Desconhecimento de fundamentos de segurança da informação.
3. Inexistência de prazo pré-estabelecido para retenção e eliminação de dados pessoais.</v>
      </c>
      <c r="L45">
        <f t="shared" si="33"/>
        <v>112</v>
      </c>
      <c r="M45" t="str">
        <f t="shared" si="34"/>
        <v>1@ Ausência de transparência quanto ao tratamento#
2+ Desconhecimento de fundamentos de segurança da informação%
3. Inexistência de prazo pré-estabelecido para retenção e eliminação de dados pessoais.</v>
      </c>
      <c r="N45">
        <f t="shared" si="35"/>
        <v>115</v>
      </c>
      <c r="O45" t="str">
        <f t="shared" si="36"/>
        <v>1@ Ausência de transparência quanto ao tratamento#
2+ Desconhecimento de fundamentos de segurança da informação%
3&amp; Inexistência de prazo pré-estabelecido para retenção e eliminação de dados pessoais.</v>
      </c>
      <c r="P45">
        <f t="shared" si="37"/>
        <v>200</v>
      </c>
      <c r="Q45">
        <f t="shared" si="38"/>
        <v>85</v>
      </c>
      <c r="R45" t="str">
        <f t="shared" si="39"/>
        <v>Inexistência de prazo pré-estabelecido para retenção e eliminação de dados pessoais.</v>
      </c>
      <c r="S45" t="str">
        <f t="shared" si="40"/>
        <v>1@ Ausência de transparência quanto ao tratamento#
2+ Desconhecimento de fundamentos de segurança da informação%
3&amp; Inexistência de prazo pré-estabelecido para retenção e eliminação de dados pessoais.</v>
      </c>
      <c r="T45">
        <f t="shared" si="41"/>
        <v>200</v>
      </c>
      <c r="U45" t="str">
        <f t="shared" si="42"/>
        <v>1@ Ausência de transparência quanto ao tratamento#
2+ Desconhecimento de fundamentos de segurança da informação%
3&amp; Inexistência de prazo pré-estabelecido para retenção e eliminação de dados pessoais&amp;</v>
      </c>
      <c r="V45" t="e">
        <f t="shared" si="43"/>
        <v>#VALUE!</v>
      </c>
      <c r="W45" t="e">
        <f t="shared" si="44"/>
        <v>#VALUE!</v>
      </c>
      <c r="X45" t="e">
        <f t="shared" si="45"/>
        <v>#VALUE!</v>
      </c>
      <c r="Y45" t="e">
        <f t="shared" si="46"/>
        <v>#VALUE!</v>
      </c>
      <c r="Z45" t="e">
        <f t="shared" si="47"/>
        <v>#VALUE!</v>
      </c>
    </row>
    <row r="46" spans="1:26" ht="46.5" x14ac:dyDescent="0.3">
      <c r="A46" s="16" t="s">
        <v>192</v>
      </c>
      <c r="B46" s="18" t="s">
        <v>2305</v>
      </c>
      <c r="C46">
        <f t="shared" si="24"/>
        <v>2</v>
      </c>
      <c r="D46" t="str">
        <f t="shared" si="25"/>
        <v>1@ Ausência de transparência quanto ao tratamento.
2. Desconhecimento de fundamentos de segurança da informação.
3. Inexistência de prazo pré-estabelecido para retenção e eliminação de dados pessoais.</v>
      </c>
      <c r="E46">
        <f t="shared" si="26"/>
        <v>50</v>
      </c>
      <c r="F46" t="str">
        <f t="shared" si="27"/>
        <v xml:space="preserve">Ausência de transparência quanto ao tratamento.
</v>
      </c>
      <c r="G46" t="str">
        <f t="shared" si="28"/>
        <v>1@ Ausência de transparência quanto ao tratamento#
2. Desconhecimento de fundamentos de segurança da informação.
3. Inexistência de prazo pré-estabelecido para retenção e eliminação de dados pessoais.</v>
      </c>
      <c r="H46">
        <f t="shared" si="29"/>
        <v>53</v>
      </c>
      <c r="I46">
        <f t="shared" si="30"/>
        <v>59</v>
      </c>
      <c r="J46" t="str">
        <f t="shared" si="31"/>
        <v xml:space="preserve">Desconhecimento de fundamentos de segurança da informação.
</v>
      </c>
      <c r="K46" t="str">
        <f t="shared" si="32"/>
        <v>1@ Ausência de transparência quanto ao tratamento#
2+ Desconhecimento de fundamentos de segurança da informação.
3. Inexistência de prazo pré-estabelecido para retenção e eliminação de dados pessoais.</v>
      </c>
      <c r="L46">
        <f t="shared" si="33"/>
        <v>112</v>
      </c>
      <c r="M46" t="str">
        <f t="shared" si="34"/>
        <v>1@ Ausência de transparência quanto ao tratamento#
2+ Desconhecimento de fundamentos de segurança da informação%
3. Inexistência de prazo pré-estabelecido para retenção e eliminação de dados pessoais.</v>
      </c>
      <c r="N46">
        <f t="shared" si="35"/>
        <v>115</v>
      </c>
      <c r="O46" t="str">
        <f t="shared" si="36"/>
        <v>1@ Ausência de transparência quanto ao tratamento#
2+ Desconhecimento de fundamentos de segurança da informação%
3&amp; Inexistência de prazo pré-estabelecido para retenção e eliminação de dados pessoais.</v>
      </c>
      <c r="P46">
        <f t="shared" si="37"/>
        <v>200</v>
      </c>
      <c r="Q46">
        <f t="shared" si="38"/>
        <v>85</v>
      </c>
      <c r="R46" t="str">
        <f t="shared" si="39"/>
        <v>Inexistência de prazo pré-estabelecido para retenção e eliminação de dados pessoais.</v>
      </c>
      <c r="S46" t="str">
        <f t="shared" si="40"/>
        <v>1@ Ausência de transparência quanto ao tratamento#
2+ Desconhecimento de fundamentos de segurança da informação%
3&amp; Inexistência de prazo pré-estabelecido para retenção e eliminação de dados pessoais.</v>
      </c>
      <c r="T46">
        <f t="shared" si="41"/>
        <v>200</v>
      </c>
      <c r="U46" t="str">
        <f t="shared" si="42"/>
        <v>1@ Ausência de transparência quanto ao tratamento#
2+ Desconhecimento de fundamentos de segurança da informação%
3&amp; Inexistência de prazo pré-estabelecido para retenção e eliminação de dados pessoais&amp;</v>
      </c>
      <c r="V46" t="e">
        <f t="shared" si="43"/>
        <v>#VALUE!</v>
      </c>
      <c r="W46" t="e">
        <f t="shared" si="44"/>
        <v>#VALUE!</v>
      </c>
      <c r="X46" t="e">
        <f t="shared" si="45"/>
        <v>#VALUE!</v>
      </c>
      <c r="Y46" t="e">
        <f t="shared" si="46"/>
        <v>#VALUE!</v>
      </c>
      <c r="Z46" t="e">
        <f t="shared" si="47"/>
        <v>#VALUE!</v>
      </c>
    </row>
    <row r="47" spans="1:26" ht="46.5" x14ac:dyDescent="0.3">
      <c r="A47" s="16" t="s">
        <v>193</v>
      </c>
      <c r="B47" s="18" t="s">
        <v>2305</v>
      </c>
      <c r="C47">
        <f t="shared" si="24"/>
        <v>2</v>
      </c>
      <c r="D47" t="str">
        <f t="shared" si="25"/>
        <v>1@ Ausência de transparência quanto ao tratamento.
2. Desconhecimento de fundamentos de segurança da informação.
3. Inexistência de prazo pré-estabelecido para retenção e eliminação de dados pessoais.</v>
      </c>
      <c r="E47">
        <f t="shared" si="26"/>
        <v>50</v>
      </c>
      <c r="F47" t="str">
        <f t="shared" si="27"/>
        <v xml:space="preserve">Ausência de transparência quanto ao tratamento.
</v>
      </c>
      <c r="G47" t="str">
        <f t="shared" si="28"/>
        <v>1@ Ausência de transparência quanto ao tratamento#
2. Desconhecimento de fundamentos de segurança da informação.
3. Inexistência de prazo pré-estabelecido para retenção e eliminação de dados pessoais.</v>
      </c>
      <c r="H47">
        <f t="shared" si="29"/>
        <v>53</v>
      </c>
      <c r="I47">
        <f t="shared" si="30"/>
        <v>59</v>
      </c>
      <c r="J47" t="str">
        <f t="shared" si="31"/>
        <v xml:space="preserve">Desconhecimento de fundamentos de segurança da informação.
</v>
      </c>
      <c r="K47" t="str">
        <f t="shared" si="32"/>
        <v>1@ Ausência de transparência quanto ao tratamento#
2+ Desconhecimento de fundamentos de segurança da informação.
3. Inexistência de prazo pré-estabelecido para retenção e eliminação de dados pessoais.</v>
      </c>
      <c r="L47">
        <f t="shared" si="33"/>
        <v>112</v>
      </c>
      <c r="M47" t="str">
        <f t="shared" si="34"/>
        <v>1@ Ausência de transparência quanto ao tratamento#
2+ Desconhecimento de fundamentos de segurança da informação%
3. Inexistência de prazo pré-estabelecido para retenção e eliminação de dados pessoais.</v>
      </c>
      <c r="N47">
        <f t="shared" si="35"/>
        <v>115</v>
      </c>
      <c r="O47" t="str">
        <f t="shared" si="36"/>
        <v>1@ Ausência de transparência quanto ao tratamento#
2+ Desconhecimento de fundamentos de segurança da informação%
3&amp; Inexistência de prazo pré-estabelecido para retenção e eliminação de dados pessoais.</v>
      </c>
      <c r="P47">
        <f t="shared" si="37"/>
        <v>200</v>
      </c>
      <c r="Q47">
        <f t="shared" si="38"/>
        <v>85</v>
      </c>
      <c r="R47" t="str">
        <f t="shared" si="39"/>
        <v>Inexistência de prazo pré-estabelecido para retenção e eliminação de dados pessoais.</v>
      </c>
      <c r="S47" t="str">
        <f t="shared" si="40"/>
        <v>1@ Ausência de transparência quanto ao tratamento#
2+ Desconhecimento de fundamentos de segurança da informação%
3&amp; Inexistência de prazo pré-estabelecido para retenção e eliminação de dados pessoais.</v>
      </c>
      <c r="T47">
        <f t="shared" si="41"/>
        <v>200</v>
      </c>
      <c r="U47" t="str">
        <f t="shared" si="42"/>
        <v>1@ Ausência de transparência quanto ao tratamento#
2+ Desconhecimento de fundamentos de segurança da informação%
3&amp; Inexistência de prazo pré-estabelecido para retenção e eliminação de dados pessoais&amp;</v>
      </c>
      <c r="V47" t="e">
        <f t="shared" si="43"/>
        <v>#VALUE!</v>
      </c>
      <c r="W47" t="e">
        <f t="shared" si="44"/>
        <v>#VALUE!</v>
      </c>
      <c r="X47" t="e">
        <f t="shared" si="45"/>
        <v>#VALUE!</v>
      </c>
      <c r="Y47" t="e">
        <f t="shared" si="46"/>
        <v>#VALUE!</v>
      </c>
      <c r="Z47" t="e">
        <f t="shared" si="47"/>
        <v>#VALUE!</v>
      </c>
    </row>
    <row r="48" spans="1:26" ht="31" x14ac:dyDescent="0.3">
      <c r="A48" s="16" t="s">
        <v>194</v>
      </c>
      <c r="B48" s="18" t="s">
        <v>2306</v>
      </c>
      <c r="C48">
        <f t="shared" si="24"/>
        <v>2</v>
      </c>
      <c r="D48" t="str">
        <f t="shared" si="25"/>
        <v>1@ Ausência de transparência quanto ao tratamento.
2. Ausência de avaliação de terceiro.</v>
      </c>
      <c r="E48">
        <f t="shared" si="26"/>
        <v>50</v>
      </c>
      <c r="F48" t="str">
        <f t="shared" si="27"/>
        <v xml:space="preserve">Ausência de transparência quanto ao tratamento.
</v>
      </c>
      <c r="G48" t="str">
        <f t="shared" si="28"/>
        <v>1@ Ausência de transparência quanto ao tratamento#
2. Ausência de avaliação de terceiro.</v>
      </c>
      <c r="H48">
        <f t="shared" si="29"/>
        <v>53</v>
      </c>
      <c r="I48">
        <f t="shared" si="30"/>
        <v>35</v>
      </c>
      <c r="J48" t="str">
        <f t="shared" si="31"/>
        <v>Ausência de avaliação de terceiro.</v>
      </c>
      <c r="K48" t="str">
        <f t="shared" si="32"/>
        <v>1@ Ausência de transparência quanto ao tratamento#
2+ Ausência de avaliação de terceiro.</v>
      </c>
      <c r="L48">
        <f t="shared" si="33"/>
        <v>88</v>
      </c>
      <c r="M48" t="str">
        <f t="shared" si="34"/>
        <v>1@ Ausência de transparência quanto ao tratamento#
2+ Ausência de avaliação de terceiro%</v>
      </c>
      <c r="N48" t="e">
        <f t="shared" si="35"/>
        <v>#VALUE!</v>
      </c>
      <c r="O48" t="e">
        <f t="shared" si="36"/>
        <v>#VALUE!</v>
      </c>
      <c r="P48" t="e">
        <f t="shared" si="37"/>
        <v>#VALUE!</v>
      </c>
      <c r="Q48" t="e">
        <f t="shared" si="38"/>
        <v>#VALUE!</v>
      </c>
      <c r="R48" t="e">
        <f t="shared" si="39"/>
        <v>#VALUE!</v>
      </c>
      <c r="S48" t="e">
        <f t="shared" si="40"/>
        <v>#VALUE!</v>
      </c>
      <c r="T48" t="e">
        <f t="shared" si="41"/>
        <v>#VALUE!</v>
      </c>
      <c r="U48" t="e">
        <f t="shared" si="42"/>
        <v>#VALUE!</v>
      </c>
      <c r="V48" t="e">
        <f t="shared" si="43"/>
        <v>#VALUE!</v>
      </c>
      <c r="W48" t="e">
        <f t="shared" si="44"/>
        <v>#VALUE!</v>
      </c>
      <c r="X48" t="e">
        <f t="shared" si="45"/>
        <v>#VALUE!</v>
      </c>
      <c r="Y48" t="e">
        <f t="shared" si="46"/>
        <v>#VALUE!</v>
      </c>
      <c r="Z48" t="e">
        <f t="shared" si="47"/>
        <v>#VALUE!</v>
      </c>
    </row>
    <row r="49" spans="1:26" ht="46.5" x14ac:dyDescent="0.3">
      <c r="A49" s="16" t="s">
        <v>196</v>
      </c>
      <c r="B49" s="18" t="s">
        <v>197</v>
      </c>
      <c r="C49">
        <f t="shared" si="24"/>
        <v>2</v>
      </c>
      <c r="D49" t="str">
        <f t="shared" si="25"/>
        <v>1@ Contrato ou acordo sem cláusulas ou com cláusulas inadequadas sobre o tratamento de dados pessoais.
2. Uso e/ou armazenamento de dados pessoais desatualizados ou incorretos.</v>
      </c>
      <c r="E49">
        <f t="shared" si="26"/>
        <v>102</v>
      </c>
      <c r="F49" t="str">
        <f t="shared" si="27"/>
        <v xml:space="preserve">Contrato ou acordo sem cláusulas ou com cláusulas inadequadas sobre o tratamento de dados pessoais.
</v>
      </c>
      <c r="G49" t="str">
        <f t="shared" si="28"/>
        <v>1@ Contrato ou acordo sem cláusulas ou com cláusulas inadequadas sobre o tratamento de dados pessoais#
2. Uso e/ou armazenamento de dados pessoais desatualizados ou incorretos.</v>
      </c>
      <c r="H49">
        <f t="shared" si="29"/>
        <v>105</v>
      </c>
      <c r="I49">
        <f t="shared" si="30"/>
        <v>71</v>
      </c>
      <c r="J49" t="str">
        <f t="shared" si="31"/>
        <v>Uso e/ou armazenamento de dados pessoais desatualizados ou incorretos.</v>
      </c>
      <c r="K49" t="str">
        <f t="shared" si="32"/>
        <v>1@ Contrato ou acordo sem cláusulas ou com cláusulas inadequadas sobre o tratamento de dados pessoais#
2+ Uso e/ou armazenamento de dados pessoais desatualizados ou incorretos.</v>
      </c>
      <c r="L49">
        <f t="shared" si="33"/>
        <v>176</v>
      </c>
      <c r="M49" t="str">
        <f t="shared" si="34"/>
        <v>1@ Contrato ou acordo sem cláusulas ou com cláusulas inadequadas sobre o tratamento de dados pessoais#
2+ Uso e/ou armazenamento de dados pessoais desatualizados ou incorretos%</v>
      </c>
      <c r="N49" t="e">
        <f t="shared" si="35"/>
        <v>#VALUE!</v>
      </c>
      <c r="O49" t="e">
        <f t="shared" si="36"/>
        <v>#VALUE!</v>
      </c>
      <c r="P49" t="e">
        <f t="shared" si="37"/>
        <v>#VALUE!</v>
      </c>
      <c r="Q49" t="e">
        <f t="shared" si="38"/>
        <v>#VALUE!</v>
      </c>
      <c r="R49" t="e">
        <f t="shared" si="39"/>
        <v>#VALUE!</v>
      </c>
      <c r="S49" t="e">
        <f t="shared" si="40"/>
        <v>#VALUE!</v>
      </c>
      <c r="T49" t="e">
        <f t="shared" si="41"/>
        <v>#VALUE!</v>
      </c>
      <c r="U49" t="e">
        <f t="shared" si="42"/>
        <v>#VALUE!</v>
      </c>
      <c r="V49" t="e">
        <f t="shared" si="43"/>
        <v>#VALUE!</v>
      </c>
      <c r="W49" t="e">
        <f t="shared" si="44"/>
        <v>#VALUE!</v>
      </c>
      <c r="X49" t="e">
        <f t="shared" si="45"/>
        <v>#VALUE!</v>
      </c>
      <c r="Y49" t="e">
        <f t="shared" si="46"/>
        <v>#VALUE!</v>
      </c>
      <c r="Z49" t="e">
        <f t="shared" si="47"/>
        <v>#VALUE!</v>
      </c>
    </row>
    <row r="50" spans="1:26" ht="46.5" x14ac:dyDescent="0.3">
      <c r="A50" s="16" t="s">
        <v>198</v>
      </c>
      <c r="B50" s="18" t="s">
        <v>197</v>
      </c>
      <c r="C50">
        <f t="shared" si="24"/>
        <v>2</v>
      </c>
      <c r="D50" t="str">
        <f t="shared" si="25"/>
        <v>1@ Contrato ou acordo sem cláusulas ou com cláusulas inadequadas sobre o tratamento de dados pessoais.
2. Uso e/ou armazenamento de dados pessoais desatualizados ou incorretos.</v>
      </c>
      <c r="E50">
        <f t="shared" si="26"/>
        <v>102</v>
      </c>
      <c r="F50" t="str">
        <f t="shared" si="27"/>
        <v xml:space="preserve">Contrato ou acordo sem cláusulas ou com cláusulas inadequadas sobre o tratamento de dados pessoais.
</v>
      </c>
      <c r="G50" t="str">
        <f t="shared" si="28"/>
        <v>1@ Contrato ou acordo sem cláusulas ou com cláusulas inadequadas sobre o tratamento de dados pessoais#
2. Uso e/ou armazenamento de dados pessoais desatualizados ou incorretos.</v>
      </c>
      <c r="H50">
        <f t="shared" si="29"/>
        <v>105</v>
      </c>
      <c r="I50">
        <f t="shared" si="30"/>
        <v>71</v>
      </c>
      <c r="J50" t="str">
        <f t="shared" si="31"/>
        <v>Uso e/ou armazenamento de dados pessoais desatualizados ou incorretos.</v>
      </c>
      <c r="K50" t="str">
        <f t="shared" si="32"/>
        <v>1@ Contrato ou acordo sem cláusulas ou com cláusulas inadequadas sobre o tratamento de dados pessoais#
2+ Uso e/ou armazenamento de dados pessoais desatualizados ou incorretos.</v>
      </c>
      <c r="L50">
        <f t="shared" si="33"/>
        <v>176</v>
      </c>
      <c r="M50" t="str">
        <f t="shared" si="34"/>
        <v>1@ Contrato ou acordo sem cláusulas ou com cláusulas inadequadas sobre o tratamento de dados pessoais#
2+ Uso e/ou armazenamento de dados pessoais desatualizados ou incorretos%</v>
      </c>
      <c r="N50" t="e">
        <f t="shared" si="35"/>
        <v>#VALUE!</v>
      </c>
      <c r="O50" t="e">
        <f t="shared" si="36"/>
        <v>#VALUE!</v>
      </c>
      <c r="P50" t="e">
        <f t="shared" si="37"/>
        <v>#VALUE!</v>
      </c>
      <c r="Q50" t="e">
        <f t="shared" si="38"/>
        <v>#VALUE!</v>
      </c>
      <c r="R50" t="e">
        <f t="shared" si="39"/>
        <v>#VALUE!</v>
      </c>
      <c r="S50" t="e">
        <f t="shared" si="40"/>
        <v>#VALUE!</v>
      </c>
      <c r="T50" t="e">
        <f t="shared" si="41"/>
        <v>#VALUE!</v>
      </c>
      <c r="U50" t="e">
        <f t="shared" si="42"/>
        <v>#VALUE!</v>
      </c>
      <c r="V50" t="e">
        <f t="shared" si="43"/>
        <v>#VALUE!</v>
      </c>
      <c r="W50" t="e">
        <f t="shared" si="44"/>
        <v>#VALUE!</v>
      </c>
      <c r="X50" t="e">
        <f t="shared" si="45"/>
        <v>#VALUE!</v>
      </c>
      <c r="Y50" t="e">
        <f t="shared" si="46"/>
        <v>#VALUE!</v>
      </c>
      <c r="Z50" t="e">
        <f t="shared" si="47"/>
        <v>#VALUE!</v>
      </c>
    </row>
    <row r="51" spans="1:26" ht="46.5" x14ac:dyDescent="0.3">
      <c r="A51" s="16" t="s">
        <v>199</v>
      </c>
      <c r="B51" s="18" t="s">
        <v>197</v>
      </c>
      <c r="C51">
        <f t="shared" si="24"/>
        <v>2</v>
      </c>
      <c r="D51" t="str">
        <f t="shared" si="25"/>
        <v>1@ Contrato ou acordo sem cláusulas ou com cláusulas inadequadas sobre o tratamento de dados pessoais.
2. Uso e/ou armazenamento de dados pessoais desatualizados ou incorretos.</v>
      </c>
      <c r="E51">
        <f t="shared" si="26"/>
        <v>102</v>
      </c>
      <c r="F51" t="str">
        <f t="shared" si="27"/>
        <v xml:space="preserve">Contrato ou acordo sem cláusulas ou com cláusulas inadequadas sobre o tratamento de dados pessoais.
</v>
      </c>
      <c r="G51" t="str">
        <f t="shared" si="28"/>
        <v>1@ Contrato ou acordo sem cláusulas ou com cláusulas inadequadas sobre o tratamento de dados pessoais#
2. Uso e/ou armazenamento de dados pessoais desatualizados ou incorretos.</v>
      </c>
      <c r="H51">
        <f t="shared" si="29"/>
        <v>105</v>
      </c>
      <c r="I51">
        <f t="shared" si="30"/>
        <v>71</v>
      </c>
      <c r="J51" t="str">
        <f t="shared" si="31"/>
        <v>Uso e/ou armazenamento de dados pessoais desatualizados ou incorretos.</v>
      </c>
      <c r="K51" t="str">
        <f t="shared" si="32"/>
        <v>1@ Contrato ou acordo sem cláusulas ou com cláusulas inadequadas sobre o tratamento de dados pessoais#
2+ Uso e/ou armazenamento de dados pessoais desatualizados ou incorretos.</v>
      </c>
      <c r="L51">
        <f t="shared" si="33"/>
        <v>176</v>
      </c>
      <c r="M51" t="str">
        <f t="shared" si="34"/>
        <v>1@ Contrato ou acordo sem cláusulas ou com cláusulas inadequadas sobre o tratamento de dados pessoais#
2+ Uso e/ou armazenamento de dados pessoais desatualizados ou incorretos%</v>
      </c>
      <c r="N51" t="e">
        <f t="shared" si="35"/>
        <v>#VALUE!</v>
      </c>
      <c r="O51" t="e">
        <f t="shared" si="36"/>
        <v>#VALUE!</v>
      </c>
      <c r="P51" t="e">
        <f t="shared" si="37"/>
        <v>#VALUE!</v>
      </c>
      <c r="Q51" t="e">
        <f t="shared" si="38"/>
        <v>#VALUE!</v>
      </c>
      <c r="R51" t="e">
        <f t="shared" si="39"/>
        <v>#VALUE!</v>
      </c>
      <c r="S51" t="e">
        <f t="shared" si="40"/>
        <v>#VALUE!</v>
      </c>
      <c r="T51" t="e">
        <f t="shared" si="41"/>
        <v>#VALUE!</v>
      </c>
      <c r="U51" t="e">
        <f t="shared" si="42"/>
        <v>#VALUE!</v>
      </c>
      <c r="V51" t="e">
        <f t="shared" si="43"/>
        <v>#VALUE!</v>
      </c>
      <c r="W51" t="e">
        <f t="shared" si="44"/>
        <v>#VALUE!</v>
      </c>
      <c r="X51" t="e">
        <f t="shared" si="45"/>
        <v>#VALUE!</v>
      </c>
      <c r="Y51" t="e">
        <f t="shared" si="46"/>
        <v>#VALUE!</v>
      </c>
      <c r="Z51" t="e">
        <f t="shared" si="47"/>
        <v>#VALUE!</v>
      </c>
    </row>
    <row r="52" spans="1:26" ht="46.5" x14ac:dyDescent="0.3">
      <c r="A52" s="16" t="s">
        <v>201</v>
      </c>
      <c r="B52" s="18" t="s">
        <v>197</v>
      </c>
      <c r="C52">
        <f t="shared" si="24"/>
        <v>2</v>
      </c>
      <c r="D52" t="str">
        <f t="shared" si="25"/>
        <v>1@ Contrato ou acordo sem cláusulas ou com cláusulas inadequadas sobre o tratamento de dados pessoais.
2. Uso e/ou armazenamento de dados pessoais desatualizados ou incorretos.</v>
      </c>
      <c r="E52">
        <f t="shared" si="26"/>
        <v>102</v>
      </c>
      <c r="F52" t="str">
        <f t="shared" si="27"/>
        <v xml:space="preserve">Contrato ou acordo sem cláusulas ou com cláusulas inadequadas sobre o tratamento de dados pessoais.
</v>
      </c>
      <c r="G52" t="str">
        <f t="shared" si="28"/>
        <v>1@ Contrato ou acordo sem cláusulas ou com cláusulas inadequadas sobre o tratamento de dados pessoais#
2. Uso e/ou armazenamento de dados pessoais desatualizados ou incorretos.</v>
      </c>
      <c r="H52">
        <f t="shared" si="29"/>
        <v>105</v>
      </c>
      <c r="I52">
        <f t="shared" si="30"/>
        <v>71</v>
      </c>
      <c r="J52" t="str">
        <f t="shared" si="31"/>
        <v>Uso e/ou armazenamento de dados pessoais desatualizados ou incorretos.</v>
      </c>
      <c r="K52" t="str">
        <f t="shared" si="32"/>
        <v>1@ Contrato ou acordo sem cláusulas ou com cláusulas inadequadas sobre o tratamento de dados pessoais#
2+ Uso e/ou armazenamento de dados pessoais desatualizados ou incorretos.</v>
      </c>
      <c r="L52">
        <f t="shared" si="33"/>
        <v>176</v>
      </c>
      <c r="M52" t="str">
        <f t="shared" si="34"/>
        <v>1@ Contrato ou acordo sem cláusulas ou com cláusulas inadequadas sobre o tratamento de dados pessoais#
2+ Uso e/ou armazenamento de dados pessoais desatualizados ou incorretos%</v>
      </c>
      <c r="N52" t="e">
        <f t="shared" si="35"/>
        <v>#VALUE!</v>
      </c>
      <c r="O52" t="e">
        <f t="shared" si="36"/>
        <v>#VALUE!</v>
      </c>
      <c r="P52" t="e">
        <f t="shared" si="37"/>
        <v>#VALUE!</v>
      </c>
      <c r="Q52" t="e">
        <f t="shared" si="38"/>
        <v>#VALUE!</v>
      </c>
      <c r="R52" t="e">
        <f t="shared" si="39"/>
        <v>#VALUE!</v>
      </c>
      <c r="S52" t="e">
        <f t="shared" si="40"/>
        <v>#VALUE!</v>
      </c>
      <c r="T52" t="e">
        <f t="shared" si="41"/>
        <v>#VALUE!</v>
      </c>
      <c r="U52" t="e">
        <f t="shared" si="42"/>
        <v>#VALUE!</v>
      </c>
      <c r="V52" t="e">
        <f t="shared" si="43"/>
        <v>#VALUE!</v>
      </c>
      <c r="W52" t="e">
        <f t="shared" si="44"/>
        <v>#VALUE!</v>
      </c>
      <c r="X52" t="e">
        <f t="shared" si="45"/>
        <v>#VALUE!</v>
      </c>
      <c r="Y52" t="e">
        <f t="shared" si="46"/>
        <v>#VALUE!</v>
      </c>
      <c r="Z52" t="e">
        <f t="shared" si="47"/>
        <v>#VALUE!</v>
      </c>
    </row>
    <row r="53" spans="1:26" ht="46.5" x14ac:dyDescent="0.3">
      <c r="A53" s="16" t="s">
        <v>205</v>
      </c>
      <c r="B53" s="17" t="s">
        <v>206</v>
      </c>
      <c r="C53">
        <f t="shared" si="24"/>
        <v>2</v>
      </c>
      <c r="D53" t="str">
        <f t="shared" si="25"/>
        <v>1@ Inexistência de prazo pré-estabelecido para retenção e eliminação de dados pessoais.
2. Desconhecimento de fundamentos de segurança da informação. 
3. Ausência de transparência quanto ao tratamento.</v>
      </c>
      <c r="E53">
        <f t="shared" si="26"/>
        <v>87</v>
      </c>
      <c r="F53" t="str">
        <f t="shared" si="27"/>
        <v xml:space="preserve">Inexistência de prazo pré-estabelecido para retenção e eliminação de dados pessoais.
</v>
      </c>
      <c r="G53" t="str">
        <f t="shared" si="28"/>
        <v>1@ Inexistência de prazo pré-estabelecido para retenção e eliminação de dados pessoais#
2. Desconhecimento de fundamentos de segurança da informação. 
3. Ausência de transparência quanto ao tratamento.</v>
      </c>
      <c r="H53">
        <f t="shared" si="29"/>
        <v>90</v>
      </c>
      <c r="I53">
        <f t="shared" si="30"/>
        <v>59</v>
      </c>
      <c r="J53" t="str">
        <f t="shared" si="31"/>
        <v xml:space="preserve">Desconhecimento de fundamentos de segurança da informação. </v>
      </c>
      <c r="K53" t="str">
        <f t="shared" si="32"/>
        <v>1@ Inexistência de prazo pré-estabelecido para retenção e eliminação de dados pessoais#
2+ Desconhecimento de fundamentos de segurança da informação. 
3. Ausência de transparência quanto ao tratamento.</v>
      </c>
      <c r="L53">
        <f t="shared" si="33"/>
        <v>149</v>
      </c>
      <c r="M53" t="str">
        <f t="shared" si="34"/>
        <v>1@ Inexistência de prazo pré-estabelecido para retenção e eliminação de dados pessoais#
2+ Desconhecimento de fundamentos de segurança da informação% 
3. Ausência de transparência quanto ao tratamento.</v>
      </c>
      <c r="N53">
        <f t="shared" si="35"/>
        <v>153</v>
      </c>
      <c r="O53" t="str">
        <f t="shared" si="36"/>
        <v>1@ Inexistência de prazo pré-estabelecido para retenção e eliminação de dados pessoais#
2+ Desconhecimento de fundamentos de segurança da informação% 
3&amp; Ausência de transparência quanto ao tratamento.</v>
      </c>
      <c r="P53">
        <f t="shared" si="37"/>
        <v>201</v>
      </c>
      <c r="Q53">
        <f t="shared" si="38"/>
        <v>48</v>
      </c>
      <c r="R53" t="str">
        <f t="shared" si="39"/>
        <v>Ausência de transparência quanto ao tratamento.</v>
      </c>
      <c r="S53" t="str">
        <f t="shared" si="40"/>
        <v>1@ Inexistência de prazo pré-estabelecido para retenção e eliminação de dados pessoais#
2+ Desconhecimento de fundamentos de segurança da informação% 
3&amp; Ausência de transparência quanto ao tratamento.</v>
      </c>
      <c r="T53">
        <f t="shared" si="41"/>
        <v>201</v>
      </c>
      <c r="U53" t="str">
        <f t="shared" si="42"/>
        <v>1@ Inexistência de prazo pré-estabelecido para retenção e eliminação de dados pessoais#
2+ Desconhecimento de fundamentos de segurança da informação% 
3&amp; Ausência de transparência quanto ao tratamento&amp;</v>
      </c>
      <c r="V53" t="e">
        <f t="shared" si="43"/>
        <v>#VALUE!</v>
      </c>
      <c r="W53" t="e">
        <f t="shared" si="44"/>
        <v>#VALUE!</v>
      </c>
      <c r="X53" t="e">
        <f t="shared" si="45"/>
        <v>#VALUE!</v>
      </c>
      <c r="Y53" t="e">
        <f t="shared" si="46"/>
        <v>#VALUE!</v>
      </c>
      <c r="Z53" t="e">
        <f t="shared" si="47"/>
        <v>#VALUE!</v>
      </c>
    </row>
    <row r="54" spans="1:26" ht="46.5" x14ac:dyDescent="0.3">
      <c r="A54" s="16" t="s">
        <v>207</v>
      </c>
      <c r="B54" s="17" t="s">
        <v>206</v>
      </c>
      <c r="C54">
        <f t="shared" si="24"/>
        <v>2</v>
      </c>
      <c r="D54" t="str">
        <f t="shared" si="25"/>
        <v>1@ Inexistência de prazo pré-estabelecido para retenção e eliminação de dados pessoais.
2. Desconhecimento de fundamentos de segurança da informação. 
3. Ausência de transparência quanto ao tratamento.</v>
      </c>
      <c r="E54">
        <f t="shared" si="26"/>
        <v>87</v>
      </c>
      <c r="F54" t="str">
        <f t="shared" si="27"/>
        <v xml:space="preserve">Inexistência de prazo pré-estabelecido para retenção e eliminação de dados pessoais.
</v>
      </c>
      <c r="G54" t="str">
        <f t="shared" si="28"/>
        <v>1@ Inexistência de prazo pré-estabelecido para retenção e eliminação de dados pessoais#
2. Desconhecimento de fundamentos de segurança da informação. 
3. Ausência de transparência quanto ao tratamento.</v>
      </c>
      <c r="H54">
        <f t="shared" si="29"/>
        <v>90</v>
      </c>
      <c r="I54">
        <f t="shared" si="30"/>
        <v>59</v>
      </c>
      <c r="J54" t="str">
        <f t="shared" si="31"/>
        <v xml:space="preserve">Desconhecimento de fundamentos de segurança da informação. </v>
      </c>
      <c r="K54" t="str">
        <f t="shared" si="32"/>
        <v>1@ Inexistência de prazo pré-estabelecido para retenção e eliminação de dados pessoais#
2+ Desconhecimento de fundamentos de segurança da informação. 
3. Ausência de transparência quanto ao tratamento.</v>
      </c>
      <c r="L54">
        <f t="shared" si="33"/>
        <v>149</v>
      </c>
      <c r="M54" t="str">
        <f t="shared" si="34"/>
        <v>1@ Inexistência de prazo pré-estabelecido para retenção e eliminação de dados pessoais#
2+ Desconhecimento de fundamentos de segurança da informação% 
3. Ausência de transparência quanto ao tratamento.</v>
      </c>
      <c r="N54">
        <f t="shared" si="35"/>
        <v>153</v>
      </c>
      <c r="O54" t="str">
        <f t="shared" si="36"/>
        <v>1@ Inexistência de prazo pré-estabelecido para retenção e eliminação de dados pessoais#
2+ Desconhecimento de fundamentos de segurança da informação% 
3&amp; Ausência de transparência quanto ao tratamento.</v>
      </c>
      <c r="P54">
        <f t="shared" si="37"/>
        <v>201</v>
      </c>
      <c r="Q54">
        <f t="shared" si="38"/>
        <v>48</v>
      </c>
      <c r="R54" t="str">
        <f t="shared" si="39"/>
        <v>Ausência de transparência quanto ao tratamento.</v>
      </c>
      <c r="S54" t="str">
        <f t="shared" si="40"/>
        <v>1@ Inexistência de prazo pré-estabelecido para retenção e eliminação de dados pessoais#
2+ Desconhecimento de fundamentos de segurança da informação% 
3&amp; Ausência de transparência quanto ao tratamento.</v>
      </c>
      <c r="T54">
        <f t="shared" si="41"/>
        <v>201</v>
      </c>
      <c r="U54" t="str">
        <f t="shared" si="42"/>
        <v>1@ Inexistência de prazo pré-estabelecido para retenção e eliminação de dados pessoais#
2+ Desconhecimento de fundamentos de segurança da informação% 
3&amp; Ausência de transparência quanto ao tratamento&amp;</v>
      </c>
      <c r="V54" t="e">
        <f t="shared" si="43"/>
        <v>#VALUE!</v>
      </c>
      <c r="W54" t="e">
        <f t="shared" si="44"/>
        <v>#VALUE!</v>
      </c>
      <c r="X54" t="e">
        <f t="shared" si="45"/>
        <v>#VALUE!</v>
      </c>
      <c r="Y54" t="e">
        <f t="shared" si="46"/>
        <v>#VALUE!</v>
      </c>
      <c r="Z54" t="e">
        <f t="shared" si="47"/>
        <v>#VALUE!</v>
      </c>
    </row>
    <row r="55" spans="1:26" ht="46.5" x14ac:dyDescent="0.3">
      <c r="A55" s="16" t="s">
        <v>209</v>
      </c>
      <c r="B55" s="17" t="s">
        <v>206</v>
      </c>
      <c r="C55">
        <f t="shared" si="24"/>
        <v>2</v>
      </c>
      <c r="D55" t="str">
        <f t="shared" si="25"/>
        <v>1@ Inexistência de prazo pré-estabelecido para retenção e eliminação de dados pessoais.
2. Desconhecimento de fundamentos de segurança da informação. 
3. Ausência de transparência quanto ao tratamento.</v>
      </c>
      <c r="E55">
        <f t="shared" si="26"/>
        <v>87</v>
      </c>
      <c r="F55" t="str">
        <f t="shared" si="27"/>
        <v xml:space="preserve">Inexistência de prazo pré-estabelecido para retenção e eliminação de dados pessoais.
</v>
      </c>
      <c r="G55" t="str">
        <f t="shared" si="28"/>
        <v>1@ Inexistência de prazo pré-estabelecido para retenção e eliminação de dados pessoais#
2. Desconhecimento de fundamentos de segurança da informação. 
3. Ausência de transparência quanto ao tratamento.</v>
      </c>
      <c r="H55">
        <f t="shared" si="29"/>
        <v>90</v>
      </c>
      <c r="I55">
        <f t="shared" si="30"/>
        <v>59</v>
      </c>
      <c r="J55" t="str">
        <f t="shared" si="31"/>
        <v xml:space="preserve">Desconhecimento de fundamentos de segurança da informação. </v>
      </c>
      <c r="K55" t="str">
        <f t="shared" si="32"/>
        <v>1@ Inexistência de prazo pré-estabelecido para retenção e eliminação de dados pessoais#
2+ Desconhecimento de fundamentos de segurança da informação. 
3. Ausência de transparência quanto ao tratamento.</v>
      </c>
      <c r="L55">
        <f t="shared" si="33"/>
        <v>149</v>
      </c>
      <c r="M55" t="str">
        <f t="shared" si="34"/>
        <v>1@ Inexistência de prazo pré-estabelecido para retenção e eliminação de dados pessoais#
2+ Desconhecimento de fundamentos de segurança da informação% 
3. Ausência de transparência quanto ao tratamento.</v>
      </c>
      <c r="N55">
        <f t="shared" si="35"/>
        <v>153</v>
      </c>
      <c r="O55" t="str">
        <f t="shared" si="36"/>
        <v>1@ Inexistência de prazo pré-estabelecido para retenção e eliminação de dados pessoais#
2+ Desconhecimento de fundamentos de segurança da informação% 
3&amp; Ausência de transparência quanto ao tratamento.</v>
      </c>
      <c r="P55">
        <f t="shared" si="37"/>
        <v>201</v>
      </c>
      <c r="Q55">
        <f t="shared" si="38"/>
        <v>48</v>
      </c>
      <c r="R55" t="str">
        <f t="shared" si="39"/>
        <v>Ausência de transparência quanto ao tratamento.</v>
      </c>
      <c r="S55" t="str">
        <f t="shared" si="40"/>
        <v>1@ Inexistência de prazo pré-estabelecido para retenção e eliminação de dados pessoais#
2+ Desconhecimento de fundamentos de segurança da informação% 
3&amp; Ausência de transparência quanto ao tratamento.</v>
      </c>
      <c r="T55">
        <f t="shared" si="41"/>
        <v>201</v>
      </c>
      <c r="U55" t="str">
        <f t="shared" si="42"/>
        <v>1@ Inexistência de prazo pré-estabelecido para retenção e eliminação de dados pessoais#
2+ Desconhecimento de fundamentos de segurança da informação% 
3&amp; Ausência de transparência quanto ao tratamento&amp;</v>
      </c>
      <c r="V55" t="e">
        <f t="shared" si="43"/>
        <v>#VALUE!</v>
      </c>
      <c r="W55" t="e">
        <f t="shared" si="44"/>
        <v>#VALUE!</v>
      </c>
      <c r="X55" t="e">
        <f t="shared" si="45"/>
        <v>#VALUE!</v>
      </c>
      <c r="Y55" t="e">
        <f t="shared" si="46"/>
        <v>#VALUE!</v>
      </c>
      <c r="Z55" t="e">
        <f t="shared" si="47"/>
        <v>#VALUE!</v>
      </c>
    </row>
    <row r="56" spans="1:26" ht="46.5" x14ac:dyDescent="0.3">
      <c r="A56" s="16" t="s">
        <v>210</v>
      </c>
      <c r="B56" s="17" t="s">
        <v>206</v>
      </c>
      <c r="C56">
        <f t="shared" si="24"/>
        <v>2</v>
      </c>
      <c r="D56" t="str">
        <f t="shared" si="25"/>
        <v>1@ Inexistência de prazo pré-estabelecido para retenção e eliminação de dados pessoais.
2. Desconhecimento de fundamentos de segurança da informação. 
3. Ausência de transparência quanto ao tratamento.</v>
      </c>
      <c r="E56">
        <f t="shared" si="26"/>
        <v>87</v>
      </c>
      <c r="F56" t="str">
        <f t="shared" si="27"/>
        <v xml:space="preserve">Inexistência de prazo pré-estabelecido para retenção e eliminação de dados pessoais.
</v>
      </c>
      <c r="G56" t="str">
        <f t="shared" si="28"/>
        <v>1@ Inexistência de prazo pré-estabelecido para retenção e eliminação de dados pessoais#
2. Desconhecimento de fundamentos de segurança da informação. 
3. Ausência de transparência quanto ao tratamento.</v>
      </c>
      <c r="H56">
        <f t="shared" si="29"/>
        <v>90</v>
      </c>
      <c r="I56">
        <f t="shared" si="30"/>
        <v>59</v>
      </c>
      <c r="J56" t="str">
        <f t="shared" si="31"/>
        <v xml:space="preserve">Desconhecimento de fundamentos de segurança da informação. </v>
      </c>
      <c r="K56" t="str">
        <f t="shared" si="32"/>
        <v>1@ Inexistência de prazo pré-estabelecido para retenção e eliminação de dados pessoais#
2+ Desconhecimento de fundamentos de segurança da informação. 
3. Ausência de transparência quanto ao tratamento.</v>
      </c>
      <c r="L56">
        <f t="shared" si="33"/>
        <v>149</v>
      </c>
      <c r="M56" t="str">
        <f t="shared" si="34"/>
        <v>1@ Inexistência de prazo pré-estabelecido para retenção e eliminação de dados pessoais#
2+ Desconhecimento de fundamentos de segurança da informação% 
3. Ausência de transparência quanto ao tratamento.</v>
      </c>
      <c r="N56">
        <f t="shared" si="35"/>
        <v>153</v>
      </c>
      <c r="O56" t="str">
        <f t="shared" si="36"/>
        <v>1@ Inexistência de prazo pré-estabelecido para retenção e eliminação de dados pessoais#
2+ Desconhecimento de fundamentos de segurança da informação% 
3&amp; Ausência de transparência quanto ao tratamento.</v>
      </c>
      <c r="P56">
        <f t="shared" si="37"/>
        <v>201</v>
      </c>
      <c r="Q56">
        <f t="shared" si="38"/>
        <v>48</v>
      </c>
      <c r="R56" t="str">
        <f t="shared" si="39"/>
        <v>Ausência de transparência quanto ao tratamento.</v>
      </c>
      <c r="S56" t="str">
        <f t="shared" si="40"/>
        <v>1@ Inexistência de prazo pré-estabelecido para retenção e eliminação de dados pessoais#
2+ Desconhecimento de fundamentos de segurança da informação% 
3&amp; Ausência de transparência quanto ao tratamento.</v>
      </c>
      <c r="T56">
        <f t="shared" si="41"/>
        <v>201</v>
      </c>
      <c r="U56" t="str">
        <f t="shared" si="42"/>
        <v>1@ Inexistência de prazo pré-estabelecido para retenção e eliminação de dados pessoais#
2+ Desconhecimento de fundamentos de segurança da informação% 
3&amp; Ausência de transparência quanto ao tratamento&amp;</v>
      </c>
      <c r="V56" t="e">
        <f t="shared" si="43"/>
        <v>#VALUE!</v>
      </c>
      <c r="W56" t="e">
        <f t="shared" si="44"/>
        <v>#VALUE!</v>
      </c>
      <c r="X56" t="e">
        <f t="shared" si="45"/>
        <v>#VALUE!</v>
      </c>
      <c r="Y56" t="e">
        <f t="shared" si="46"/>
        <v>#VALUE!</v>
      </c>
      <c r="Z56" t="e">
        <f t="shared" si="47"/>
        <v>#VALUE!</v>
      </c>
    </row>
    <row r="57" spans="1:26" ht="46.5" x14ac:dyDescent="0.3">
      <c r="A57" s="16" t="s">
        <v>211</v>
      </c>
      <c r="B57" s="17" t="s">
        <v>206</v>
      </c>
      <c r="C57">
        <f t="shared" si="24"/>
        <v>2</v>
      </c>
      <c r="D57" t="str">
        <f t="shared" si="25"/>
        <v>1@ Inexistência de prazo pré-estabelecido para retenção e eliminação de dados pessoais.
2. Desconhecimento de fundamentos de segurança da informação. 
3. Ausência de transparência quanto ao tratamento.</v>
      </c>
      <c r="E57">
        <f t="shared" si="26"/>
        <v>87</v>
      </c>
      <c r="F57" t="str">
        <f t="shared" si="27"/>
        <v xml:space="preserve">Inexistência de prazo pré-estabelecido para retenção e eliminação de dados pessoais.
</v>
      </c>
      <c r="G57" t="str">
        <f t="shared" si="28"/>
        <v>1@ Inexistência de prazo pré-estabelecido para retenção e eliminação de dados pessoais#
2. Desconhecimento de fundamentos de segurança da informação. 
3. Ausência de transparência quanto ao tratamento.</v>
      </c>
      <c r="H57">
        <f t="shared" si="29"/>
        <v>90</v>
      </c>
      <c r="I57">
        <f t="shared" si="30"/>
        <v>59</v>
      </c>
      <c r="J57" t="str">
        <f t="shared" si="31"/>
        <v xml:space="preserve">Desconhecimento de fundamentos de segurança da informação. </v>
      </c>
      <c r="K57" t="str">
        <f t="shared" si="32"/>
        <v>1@ Inexistência de prazo pré-estabelecido para retenção e eliminação de dados pessoais#
2+ Desconhecimento de fundamentos de segurança da informação. 
3. Ausência de transparência quanto ao tratamento.</v>
      </c>
      <c r="L57">
        <f t="shared" si="33"/>
        <v>149</v>
      </c>
      <c r="M57" t="str">
        <f t="shared" si="34"/>
        <v>1@ Inexistência de prazo pré-estabelecido para retenção e eliminação de dados pessoais#
2+ Desconhecimento de fundamentos de segurança da informação% 
3. Ausência de transparência quanto ao tratamento.</v>
      </c>
      <c r="N57">
        <f t="shared" si="35"/>
        <v>153</v>
      </c>
      <c r="O57" t="str">
        <f t="shared" si="36"/>
        <v>1@ Inexistência de prazo pré-estabelecido para retenção e eliminação de dados pessoais#
2+ Desconhecimento de fundamentos de segurança da informação% 
3&amp; Ausência de transparência quanto ao tratamento.</v>
      </c>
      <c r="P57">
        <f t="shared" si="37"/>
        <v>201</v>
      </c>
      <c r="Q57">
        <f t="shared" si="38"/>
        <v>48</v>
      </c>
      <c r="R57" t="str">
        <f t="shared" si="39"/>
        <v>Ausência de transparência quanto ao tratamento.</v>
      </c>
      <c r="S57" t="str">
        <f t="shared" si="40"/>
        <v>1@ Inexistência de prazo pré-estabelecido para retenção e eliminação de dados pessoais#
2+ Desconhecimento de fundamentos de segurança da informação% 
3&amp; Ausência de transparência quanto ao tratamento.</v>
      </c>
      <c r="T57">
        <f t="shared" si="41"/>
        <v>201</v>
      </c>
      <c r="U57" t="str">
        <f t="shared" si="42"/>
        <v>1@ Inexistência de prazo pré-estabelecido para retenção e eliminação de dados pessoais#
2+ Desconhecimento de fundamentos de segurança da informação% 
3&amp; Ausência de transparência quanto ao tratamento&amp;</v>
      </c>
      <c r="V57" t="e">
        <f t="shared" si="43"/>
        <v>#VALUE!</v>
      </c>
      <c r="W57" t="e">
        <f t="shared" si="44"/>
        <v>#VALUE!</v>
      </c>
      <c r="X57" t="e">
        <f t="shared" si="45"/>
        <v>#VALUE!</v>
      </c>
      <c r="Y57" t="e">
        <f t="shared" si="46"/>
        <v>#VALUE!</v>
      </c>
      <c r="Z57" t="e">
        <f t="shared" si="47"/>
        <v>#VALUE!</v>
      </c>
    </row>
    <row r="58" spans="1:26" ht="46.5" x14ac:dyDescent="0.3">
      <c r="A58" s="16" t="s">
        <v>212</v>
      </c>
      <c r="B58" s="17" t="s">
        <v>206</v>
      </c>
      <c r="C58">
        <f t="shared" si="24"/>
        <v>2</v>
      </c>
      <c r="D58" t="str">
        <f t="shared" si="25"/>
        <v>1@ Inexistência de prazo pré-estabelecido para retenção e eliminação de dados pessoais.
2. Desconhecimento de fundamentos de segurança da informação. 
3. Ausência de transparência quanto ao tratamento.</v>
      </c>
      <c r="E58">
        <f t="shared" si="26"/>
        <v>87</v>
      </c>
      <c r="F58" t="str">
        <f t="shared" si="27"/>
        <v xml:space="preserve">Inexistência de prazo pré-estabelecido para retenção e eliminação de dados pessoais.
</v>
      </c>
      <c r="G58" t="str">
        <f t="shared" si="28"/>
        <v>1@ Inexistência de prazo pré-estabelecido para retenção e eliminação de dados pessoais#
2. Desconhecimento de fundamentos de segurança da informação. 
3. Ausência de transparência quanto ao tratamento.</v>
      </c>
      <c r="H58">
        <f t="shared" si="29"/>
        <v>90</v>
      </c>
      <c r="I58">
        <f t="shared" si="30"/>
        <v>59</v>
      </c>
      <c r="J58" t="str">
        <f t="shared" si="31"/>
        <v xml:space="preserve">Desconhecimento de fundamentos de segurança da informação. </v>
      </c>
      <c r="K58" t="str">
        <f t="shared" si="32"/>
        <v>1@ Inexistência de prazo pré-estabelecido para retenção e eliminação de dados pessoais#
2+ Desconhecimento de fundamentos de segurança da informação. 
3. Ausência de transparência quanto ao tratamento.</v>
      </c>
      <c r="L58">
        <f t="shared" si="33"/>
        <v>149</v>
      </c>
      <c r="M58" t="str">
        <f t="shared" si="34"/>
        <v>1@ Inexistência de prazo pré-estabelecido para retenção e eliminação de dados pessoais#
2+ Desconhecimento de fundamentos de segurança da informação% 
3. Ausência de transparência quanto ao tratamento.</v>
      </c>
      <c r="N58">
        <f t="shared" si="35"/>
        <v>153</v>
      </c>
      <c r="O58" t="str">
        <f t="shared" si="36"/>
        <v>1@ Inexistência de prazo pré-estabelecido para retenção e eliminação de dados pessoais#
2+ Desconhecimento de fundamentos de segurança da informação% 
3&amp; Ausência de transparência quanto ao tratamento.</v>
      </c>
      <c r="P58">
        <f t="shared" si="37"/>
        <v>201</v>
      </c>
      <c r="Q58">
        <f t="shared" si="38"/>
        <v>48</v>
      </c>
      <c r="R58" t="str">
        <f t="shared" si="39"/>
        <v>Ausência de transparência quanto ao tratamento.</v>
      </c>
      <c r="S58" t="str">
        <f t="shared" si="40"/>
        <v>1@ Inexistência de prazo pré-estabelecido para retenção e eliminação de dados pessoais#
2+ Desconhecimento de fundamentos de segurança da informação% 
3&amp; Ausência de transparência quanto ao tratamento.</v>
      </c>
      <c r="T58">
        <f t="shared" si="41"/>
        <v>201</v>
      </c>
      <c r="U58" t="str">
        <f t="shared" si="42"/>
        <v>1@ Inexistência de prazo pré-estabelecido para retenção e eliminação de dados pessoais#
2+ Desconhecimento de fundamentos de segurança da informação% 
3&amp; Ausência de transparência quanto ao tratamento&amp;</v>
      </c>
      <c r="V58" t="e">
        <f t="shared" si="43"/>
        <v>#VALUE!</v>
      </c>
      <c r="W58" t="e">
        <f t="shared" si="44"/>
        <v>#VALUE!</v>
      </c>
      <c r="X58" t="e">
        <f t="shared" si="45"/>
        <v>#VALUE!</v>
      </c>
      <c r="Y58" t="e">
        <f t="shared" si="46"/>
        <v>#VALUE!</v>
      </c>
      <c r="Z58" t="e">
        <f t="shared" si="47"/>
        <v>#VALUE!</v>
      </c>
    </row>
    <row r="59" spans="1:26" ht="46.5" x14ac:dyDescent="0.3">
      <c r="A59" s="16" t="s">
        <v>213</v>
      </c>
      <c r="B59" s="17" t="s">
        <v>206</v>
      </c>
      <c r="C59">
        <f t="shared" si="24"/>
        <v>2</v>
      </c>
      <c r="D59" t="str">
        <f t="shared" si="25"/>
        <v>1@ Inexistência de prazo pré-estabelecido para retenção e eliminação de dados pessoais.
2. Desconhecimento de fundamentos de segurança da informação. 
3. Ausência de transparência quanto ao tratamento.</v>
      </c>
      <c r="E59">
        <f t="shared" si="26"/>
        <v>87</v>
      </c>
      <c r="F59" t="str">
        <f t="shared" si="27"/>
        <v xml:space="preserve">Inexistência de prazo pré-estabelecido para retenção e eliminação de dados pessoais.
</v>
      </c>
      <c r="G59" t="str">
        <f t="shared" si="28"/>
        <v>1@ Inexistência de prazo pré-estabelecido para retenção e eliminação de dados pessoais#
2. Desconhecimento de fundamentos de segurança da informação. 
3. Ausência de transparência quanto ao tratamento.</v>
      </c>
      <c r="H59">
        <f t="shared" si="29"/>
        <v>90</v>
      </c>
      <c r="I59">
        <f t="shared" si="30"/>
        <v>59</v>
      </c>
      <c r="J59" t="str">
        <f t="shared" si="31"/>
        <v xml:space="preserve">Desconhecimento de fundamentos de segurança da informação. </v>
      </c>
      <c r="K59" t="str">
        <f t="shared" si="32"/>
        <v>1@ Inexistência de prazo pré-estabelecido para retenção e eliminação de dados pessoais#
2+ Desconhecimento de fundamentos de segurança da informação. 
3. Ausência de transparência quanto ao tratamento.</v>
      </c>
      <c r="L59">
        <f t="shared" si="33"/>
        <v>149</v>
      </c>
      <c r="M59" t="str">
        <f t="shared" si="34"/>
        <v>1@ Inexistência de prazo pré-estabelecido para retenção e eliminação de dados pessoais#
2+ Desconhecimento de fundamentos de segurança da informação% 
3. Ausência de transparência quanto ao tratamento.</v>
      </c>
      <c r="N59">
        <f t="shared" si="35"/>
        <v>153</v>
      </c>
      <c r="O59" t="str">
        <f t="shared" si="36"/>
        <v>1@ Inexistência de prazo pré-estabelecido para retenção e eliminação de dados pessoais#
2+ Desconhecimento de fundamentos de segurança da informação% 
3&amp; Ausência de transparência quanto ao tratamento.</v>
      </c>
      <c r="P59">
        <f t="shared" si="37"/>
        <v>201</v>
      </c>
      <c r="Q59">
        <f t="shared" si="38"/>
        <v>48</v>
      </c>
      <c r="R59" t="str">
        <f t="shared" si="39"/>
        <v>Ausência de transparência quanto ao tratamento.</v>
      </c>
      <c r="S59" t="str">
        <f t="shared" si="40"/>
        <v>1@ Inexistência de prazo pré-estabelecido para retenção e eliminação de dados pessoais#
2+ Desconhecimento de fundamentos de segurança da informação% 
3&amp; Ausência de transparência quanto ao tratamento.</v>
      </c>
      <c r="T59">
        <f t="shared" si="41"/>
        <v>201</v>
      </c>
      <c r="U59" t="str">
        <f t="shared" si="42"/>
        <v>1@ Inexistência de prazo pré-estabelecido para retenção e eliminação de dados pessoais#
2+ Desconhecimento de fundamentos de segurança da informação% 
3&amp; Ausência de transparência quanto ao tratamento&amp;</v>
      </c>
      <c r="V59" t="e">
        <f t="shared" si="43"/>
        <v>#VALUE!</v>
      </c>
      <c r="W59" t="e">
        <f t="shared" si="44"/>
        <v>#VALUE!</v>
      </c>
      <c r="X59" t="e">
        <f t="shared" si="45"/>
        <v>#VALUE!</v>
      </c>
      <c r="Y59" t="e">
        <f t="shared" si="46"/>
        <v>#VALUE!</v>
      </c>
      <c r="Z59" t="e">
        <f t="shared" si="47"/>
        <v>#VALUE!</v>
      </c>
    </row>
    <row r="60" spans="1:26" ht="46.5" x14ac:dyDescent="0.3">
      <c r="A60" s="16" t="s">
        <v>214</v>
      </c>
      <c r="B60" s="17" t="s">
        <v>206</v>
      </c>
      <c r="C60">
        <f t="shared" si="24"/>
        <v>2</v>
      </c>
      <c r="D60" t="str">
        <f t="shared" si="25"/>
        <v>1@ Inexistência de prazo pré-estabelecido para retenção e eliminação de dados pessoais.
2. Desconhecimento de fundamentos de segurança da informação. 
3. Ausência de transparência quanto ao tratamento.</v>
      </c>
      <c r="E60">
        <f t="shared" si="26"/>
        <v>87</v>
      </c>
      <c r="F60" t="str">
        <f t="shared" si="27"/>
        <v xml:space="preserve">Inexistência de prazo pré-estabelecido para retenção e eliminação de dados pessoais.
</v>
      </c>
      <c r="G60" t="str">
        <f t="shared" si="28"/>
        <v>1@ Inexistência de prazo pré-estabelecido para retenção e eliminação de dados pessoais#
2. Desconhecimento de fundamentos de segurança da informação. 
3. Ausência de transparência quanto ao tratamento.</v>
      </c>
      <c r="H60">
        <f t="shared" si="29"/>
        <v>90</v>
      </c>
      <c r="I60">
        <f t="shared" si="30"/>
        <v>59</v>
      </c>
      <c r="J60" t="str">
        <f t="shared" si="31"/>
        <v xml:space="preserve">Desconhecimento de fundamentos de segurança da informação. </v>
      </c>
      <c r="K60" t="str">
        <f t="shared" si="32"/>
        <v>1@ Inexistência de prazo pré-estabelecido para retenção e eliminação de dados pessoais#
2+ Desconhecimento de fundamentos de segurança da informação. 
3. Ausência de transparência quanto ao tratamento.</v>
      </c>
      <c r="L60">
        <f t="shared" si="33"/>
        <v>149</v>
      </c>
      <c r="M60" t="str">
        <f t="shared" si="34"/>
        <v>1@ Inexistência de prazo pré-estabelecido para retenção e eliminação de dados pessoais#
2+ Desconhecimento de fundamentos de segurança da informação% 
3. Ausência de transparência quanto ao tratamento.</v>
      </c>
      <c r="N60">
        <f t="shared" si="35"/>
        <v>153</v>
      </c>
      <c r="O60" t="str">
        <f t="shared" si="36"/>
        <v>1@ Inexistência de prazo pré-estabelecido para retenção e eliminação de dados pessoais#
2+ Desconhecimento de fundamentos de segurança da informação% 
3&amp; Ausência de transparência quanto ao tratamento.</v>
      </c>
      <c r="P60">
        <f t="shared" si="37"/>
        <v>201</v>
      </c>
      <c r="Q60">
        <f t="shared" si="38"/>
        <v>48</v>
      </c>
      <c r="R60" t="str">
        <f t="shared" si="39"/>
        <v>Ausência de transparência quanto ao tratamento.</v>
      </c>
      <c r="S60" t="str">
        <f t="shared" si="40"/>
        <v>1@ Inexistência de prazo pré-estabelecido para retenção e eliminação de dados pessoais#
2+ Desconhecimento de fundamentos de segurança da informação% 
3&amp; Ausência de transparência quanto ao tratamento.</v>
      </c>
      <c r="T60">
        <f t="shared" si="41"/>
        <v>201</v>
      </c>
      <c r="U60" t="str">
        <f t="shared" si="42"/>
        <v>1@ Inexistência de prazo pré-estabelecido para retenção e eliminação de dados pessoais#
2+ Desconhecimento de fundamentos de segurança da informação% 
3&amp; Ausência de transparência quanto ao tratamento&amp;</v>
      </c>
      <c r="V60" t="e">
        <f t="shared" si="43"/>
        <v>#VALUE!</v>
      </c>
      <c r="W60" t="e">
        <f t="shared" si="44"/>
        <v>#VALUE!</v>
      </c>
      <c r="X60" t="e">
        <f t="shared" si="45"/>
        <v>#VALUE!</v>
      </c>
      <c r="Y60" t="e">
        <f t="shared" si="46"/>
        <v>#VALUE!</v>
      </c>
      <c r="Z60" t="e">
        <f t="shared" si="47"/>
        <v>#VALUE!</v>
      </c>
    </row>
    <row r="61" spans="1:26" ht="46.5" x14ac:dyDescent="0.3">
      <c r="A61" s="16" t="s">
        <v>215</v>
      </c>
      <c r="B61" s="17" t="s">
        <v>206</v>
      </c>
      <c r="C61">
        <f t="shared" si="24"/>
        <v>2</v>
      </c>
      <c r="D61" t="str">
        <f t="shared" si="25"/>
        <v>1@ Inexistência de prazo pré-estabelecido para retenção e eliminação de dados pessoais.
2. Desconhecimento de fundamentos de segurança da informação. 
3. Ausência de transparência quanto ao tratamento.</v>
      </c>
      <c r="E61">
        <f t="shared" si="26"/>
        <v>87</v>
      </c>
      <c r="F61" t="str">
        <f t="shared" si="27"/>
        <v xml:space="preserve">Inexistência de prazo pré-estabelecido para retenção e eliminação de dados pessoais.
</v>
      </c>
      <c r="G61" t="str">
        <f t="shared" si="28"/>
        <v>1@ Inexistência de prazo pré-estabelecido para retenção e eliminação de dados pessoais#
2. Desconhecimento de fundamentos de segurança da informação. 
3. Ausência de transparência quanto ao tratamento.</v>
      </c>
      <c r="H61">
        <f t="shared" si="29"/>
        <v>90</v>
      </c>
      <c r="I61">
        <f t="shared" si="30"/>
        <v>59</v>
      </c>
      <c r="J61" t="str">
        <f t="shared" si="31"/>
        <v xml:space="preserve">Desconhecimento de fundamentos de segurança da informação. </v>
      </c>
      <c r="K61" t="str">
        <f t="shared" si="32"/>
        <v>1@ Inexistência de prazo pré-estabelecido para retenção e eliminação de dados pessoais#
2+ Desconhecimento de fundamentos de segurança da informação. 
3. Ausência de transparência quanto ao tratamento.</v>
      </c>
      <c r="L61">
        <f t="shared" si="33"/>
        <v>149</v>
      </c>
      <c r="M61" t="str">
        <f t="shared" si="34"/>
        <v>1@ Inexistência de prazo pré-estabelecido para retenção e eliminação de dados pessoais#
2+ Desconhecimento de fundamentos de segurança da informação% 
3. Ausência de transparência quanto ao tratamento.</v>
      </c>
      <c r="N61">
        <f t="shared" si="35"/>
        <v>153</v>
      </c>
      <c r="O61" t="str">
        <f t="shared" si="36"/>
        <v>1@ Inexistência de prazo pré-estabelecido para retenção e eliminação de dados pessoais#
2+ Desconhecimento de fundamentos de segurança da informação% 
3&amp; Ausência de transparência quanto ao tratamento.</v>
      </c>
      <c r="P61">
        <f t="shared" si="37"/>
        <v>201</v>
      </c>
      <c r="Q61">
        <f t="shared" si="38"/>
        <v>48</v>
      </c>
      <c r="R61" t="str">
        <f t="shared" si="39"/>
        <v>Ausência de transparência quanto ao tratamento.</v>
      </c>
      <c r="S61" t="str">
        <f t="shared" si="40"/>
        <v>1@ Inexistência de prazo pré-estabelecido para retenção e eliminação de dados pessoais#
2+ Desconhecimento de fundamentos de segurança da informação% 
3&amp; Ausência de transparência quanto ao tratamento.</v>
      </c>
      <c r="T61">
        <f t="shared" si="41"/>
        <v>201</v>
      </c>
      <c r="U61" t="str">
        <f t="shared" si="42"/>
        <v>1@ Inexistência de prazo pré-estabelecido para retenção e eliminação de dados pessoais#
2+ Desconhecimento de fundamentos de segurança da informação% 
3&amp; Ausência de transparência quanto ao tratamento&amp;</v>
      </c>
      <c r="V61" t="e">
        <f t="shared" si="43"/>
        <v>#VALUE!</v>
      </c>
      <c r="W61" t="e">
        <f t="shared" si="44"/>
        <v>#VALUE!</v>
      </c>
      <c r="X61" t="e">
        <f t="shared" si="45"/>
        <v>#VALUE!</v>
      </c>
      <c r="Y61" t="e">
        <f t="shared" si="46"/>
        <v>#VALUE!</v>
      </c>
      <c r="Z61" t="e">
        <f t="shared" si="47"/>
        <v>#VALUE!</v>
      </c>
    </row>
    <row r="62" spans="1:26" ht="46.5" x14ac:dyDescent="0.3">
      <c r="A62" s="16" t="s">
        <v>216</v>
      </c>
      <c r="B62" s="17" t="s">
        <v>206</v>
      </c>
      <c r="C62">
        <f t="shared" si="24"/>
        <v>2</v>
      </c>
      <c r="D62" t="str">
        <f t="shared" si="25"/>
        <v>1@ Inexistência de prazo pré-estabelecido para retenção e eliminação de dados pessoais.
2. Desconhecimento de fundamentos de segurança da informação. 
3. Ausência de transparência quanto ao tratamento.</v>
      </c>
      <c r="E62">
        <f t="shared" si="26"/>
        <v>87</v>
      </c>
      <c r="F62" t="str">
        <f t="shared" si="27"/>
        <v xml:space="preserve">Inexistência de prazo pré-estabelecido para retenção e eliminação de dados pessoais.
</v>
      </c>
      <c r="G62" t="str">
        <f t="shared" si="28"/>
        <v>1@ Inexistência de prazo pré-estabelecido para retenção e eliminação de dados pessoais#
2. Desconhecimento de fundamentos de segurança da informação. 
3. Ausência de transparência quanto ao tratamento.</v>
      </c>
      <c r="H62">
        <f t="shared" si="29"/>
        <v>90</v>
      </c>
      <c r="I62">
        <f t="shared" si="30"/>
        <v>59</v>
      </c>
      <c r="J62" t="str">
        <f t="shared" si="31"/>
        <v xml:space="preserve">Desconhecimento de fundamentos de segurança da informação. </v>
      </c>
      <c r="K62" t="str">
        <f t="shared" si="32"/>
        <v>1@ Inexistência de prazo pré-estabelecido para retenção e eliminação de dados pessoais#
2+ Desconhecimento de fundamentos de segurança da informação. 
3. Ausência de transparência quanto ao tratamento.</v>
      </c>
      <c r="L62">
        <f t="shared" si="33"/>
        <v>149</v>
      </c>
      <c r="M62" t="str">
        <f t="shared" si="34"/>
        <v>1@ Inexistência de prazo pré-estabelecido para retenção e eliminação de dados pessoais#
2+ Desconhecimento de fundamentos de segurança da informação% 
3. Ausência de transparência quanto ao tratamento.</v>
      </c>
      <c r="N62">
        <f t="shared" si="35"/>
        <v>153</v>
      </c>
      <c r="O62" t="str">
        <f t="shared" si="36"/>
        <v>1@ Inexistência de prazo pré-estabelecido para retenção e eliminação de dados pessoais#
2+ Desconhecimento de fundamentos de segurança da informação% 
3&amp; Ausência de transparência quanto ao tratamento.</v>
      </c>
      <c r="P62">
        <f t="shared" si="37"/>
        <v>201</v>
      </c>
      <c r="Q62">
        <f t="shared" si="38"/>
        <v>48</v>
      </c>
      <c r="R62" t="str">
        <f t="shared" si="39"/>
        <v>Ausência de transparência quanto ao tratamento.</v>
      </c>
      <c r="S62" t="str">
        <f t="shared" si="40"/>
        <v>1@ Inexistência de prazo pré-estabelecido para retenção e eliminação de dados pessoais#
2+ Desconhecimento de fundamentos de segurança da informação% 
3&amp; Ausência de transparência quanto ao tratamento.</v>
      </c>
      <c r="T62">
        <f t="shared" si="41"/>
        <v>201</v>
      </c>
      <c r="U62" t="str">
        <f t="shared" si="42"/>
        <v>1@ Inexistência de prazo pré-estabelecido para retenção e eliminação de dados pessoais#
2+ Desconhecimento de fundamentos de segurança da informação% 
3&amp; Ausência de transparência quanto ao tratamento&amp;</v>
      </c>
      <c r="V62" t="e">
        <f t="shared" si="43"/>
        <v>#VALUE!</v>
      </c>
      <c r="W62" t="e">
        <f t="shared" si="44"/>
        <v>#VALUE!</v>
      </c>
      <c r="X62" t="e">
        <f t="shared" si="45"/>
        <v>#VALUE!</v>
      </c>
      <c r="Y62" t="e">
        <f t="shared" si="46"/>
        <v>#VALUE!</v>
      </c>
      <c r="Z62" t="e">
        <f t="shared" si="47"/>
        <v>#VALUE!</v>
      </c>
    </row>
    <row r="63" spans="1:26" ht="46.5" x14ac:dyDescent="0.3">
      <c r="A63" s="16" t="s">
        <v>217</v>
      </c>
      <c r="B63" s="17" t="s">
        <v>206</v>
      </c>
      <c r="C63">
        <f t="shared" si="24"/>
        <v>2</v>
      </c>
      <c r="D63" t="str">
        <f t="shared" si="25"/>
        <v>1@ Inexistência de prazo pré-estabelecido para retenção e eliminação de dados pessoais.
2. Desconhecimento de fundamentos de segurança da informação. 
3. Ausência de transparência quanto ao tratamento.</v>
      </c>
      <c r="E63">
        <f t="shared" si="26"/>
        <v>87</v>
      </c>
      <c r="F63" t="str">
        <f t="shared" si="27"/>
        <v xml:space="preserve">Inexistência de prazo pré-estabelecido para retenção e eliminação de dados pessoais.
</v>
      </c>
      <c r="G63" t="str">
        <f t="shared" si="28"/>
        <v>1@ Inexistência de prazo pré-estabelecido para retenção e eliminação de dados pessoais#
2. Desconhecimento de fundamentos de segurança da informação. 
3. Ausência de transparência quanto ao tratamento.</v>
      </c>
      <c r="H63">
        <f t="shared" si="29"/>
        <v>90</v>
      </c>
      <c r="I63">
        <f t="shared" si="30"/>
        <v>59</v>
      </c>
      <c r="J63" t="str">
        <f t="shared" si="31"/>
        <v xml:space="preserve">Desconhecimento de fundamentos de segurança da informação. </v>
      </c>
      <c r="K63" t="str">
        <f t="shared" si="32"/>
        <v>1@ Inexistência de prazo pré-estabelecido para retenção e eliminação de dados pessoais#
2+ Desconhecimento de fundamentos de segurança da informação. 
3. Ausência de transparência quanto ao tratamento.</v>
      </c>
      <c r="L63">
        <f t="shared" si="33"/>
        <v>149</v>
      </c>
      <c r="M63" t="str">
        <f t="shared" si="34"/>
        <v>1@ Inexistência de prazo pré-estabelecido para retenção e eliminação de dados pessoais#
2+ Desconhecimento de fundamentos de segurança da informação% 
3. Ausência de transparência quanto ao tratamento.</v>
      </c>
      <c r="N63">
        <f t="shared" si="35"/>
        <v>153</v>
      </c>
      <c r="O63" t="str">
        <f t="shared" si="36"/>
        <v>1@ Inexistência de prazo pré-estabelecido para retenção e eliminação de dados pessoais#
2+ Desconhecimento de fundamentos de segurança da informação% 
3&amp; Ausência de transparência quanto ao tratamento.</v>
      </c>
      <c r="P63">
        <f t="shared" si="37"/>
        <v>201</v>
      </c>
      <c r="Q63">
        <f t="shared" si="38"/>
        <v>48</v>
      </c>
      <c r="R63" t="str">
        <f t="shared" si="39"/>
        <v>Ausência de transparência quanto ao tratamento.</v>
      </c>
      <c r="S63" t="str">
        <f t="shared" si="40"/>
        <v>1@ Inexistência de prazo pré-estabelecido para retenção e eliminação de dados pessoais#
2+ Desconhecimento de fundamentos de segurança da informação% 
3&amp; Ausência de transparência quanto ao tratamento.</v>
      </c>
      <c r="T63">
        <f t="shared" si="41"/>
        <v>201</v>
      </c>
      <c r="U63" t="str">
        <f t="shared" si="42"/>
        <v>1@ Inexistência de prazo pré-estabelecido para retenção e eliminação de dados pessoais#
2+ Desconhecimento de fundamentos de segurança da informação% 
3&amp; Ausência de transparência quanto ao tratamento&amp;</v>
      </c>
      <c r="V63" t="e">
        <f t="shared" si="43"/>
        <v>#VALUE!</v>
      </c>
      <c r="W63" t="e">
        <f t="shared" si="44"/>
        <v>#VALUE!</v>
      </c>
      <c r="X63" t="e">
        <f t="shared" si="45"/>
        <v>#VALUE!</v>
      </c>
      <c r="Y63" t="e">
        <f t="shared" si="46"/>
        <v>#VALUE!</v>
      </c>
      <c r="Z63" t="e">
        <f t="shared" si="47"/>
        <v>#VALUE!</v>
      </c>
    </row>
    <row r="64" spans="1:26" ht="46.5" x14ac:dyDescent="0.3">
      <c r="A64" s="16" t="s">
        <v>218</v>
      </c>
      <c r="B64" s="17" t="s">
        <v>206</v>
      </c>
      <c r="C64">
        <f t="shared" si="24"/>
        <v>2</v>
      </c>
      <c r="D64" t="str">
        <f t="shared" si="25"/>
        <v>1@ Inexistência de prazo pré-estabelecido para retenção e eliminação de dados pessoais.
2. Desconhecimento de fundamentos de segurança da informação. 
3. Ausência de transparência quanto ao tratamento.</v>
      </c>
      <c r="E64">
        <f t="shared" si="26"/>
        <v>87</v>
      </c>
      <c r="F64" t="str">
        <f t="shared" si="27"/>
        <v xml:space="preserve">Inexistência de prazo pré-estabelecido para retenção e eliminação de dados pessoais.
</v>
      </c>
      <c r="G64" t="str">
        <f t="shared" si="28"/>
        <v>1@ Inexistência de prazo pré-estabelecido para retenção e eliminação de dados pessoais#
2. Desconhecimento de fundamentos de segurança da informação. 
3. Ausência de transparência quanto ao tratamento.</v>
      </c>
      <c r="H64">
        <f t="shared" si="29"/>
        <v>90</v>
      </c>
      <c r="I64">
        <f t="shared" si="30"/>
        <v>59</v>
      </c>
      <c r="J64" t="str">
        <f t="shared" si="31"/>
        <v xml:space="preserve">Desconhecimento de fundamentos de segurança da informação. </v>
      </c>
      <c r="K64" t="str">
        <f t="shared" si="32"/>
        <v>1@ Inexistência de prazo pré-estabelecido para retenção e eliminação de dados pessoais#
2+ Desconhecimento de fundamentos de segurança da informação. 
3. Ausência de transparência quanto ao tratamento.</v>
      </c>
      <c r="L64">
        <f t="shared" si="33"/>
        <v>149</v>
      </c>
      <c r="M64" t="str">
        <f t="shared" si="34"/>
        <v>1@ Inexistência de prazo pré-estabelecido para retenção e eliminação de dados pessoais#
2+ Desconhecimento de fundamentos de segurança da informação% 
3. Ausência de transparência quanto ao tratamento.</v>
      </c>
      <c r="N64">
        <f t="shared" si="35"/>
        <v>153</v>
      </c>
      <c r="O64" t="str">
        <f t="shared" si="36"/>
        <v>1@ Inexistência de prazo pré-estabelecido para retenção e eliminação de dados pessoais#
2+ Desconhecimento de fundamentos de segurança da informação% 
3&amp; Ausência de transparência quanto ao tratamento.</v>
      </c>
      <c r="P64">
        <f t="shared" si="37"/>
        <v>201</v>
      </c>
      <c r="Q64">
        <f t="shared" si="38"/>
        <v>48</v>
      </c>
      <c r="R64" t="str">
        <f t="shared" si="39"/>
        <v>Ausência de transparência quanto ao tratamento.</v>
      </c>
      <c r="S64" t="str">
        <f t="shared" si="40"/>
        <v>1@ Inexistência de prazo pré-estabelecido para retenção e eliminação de dados pessoais#
2+ Desconhecimento de fundamentos de segurança da informação% 
3&amp; Ausência de transparência quanto ao tratamento.</v>
      </c>
      <c r="T64">
        <f t="shared" si="41"/>
        <v>201</v>
      </c>
      <c r="U64" t="str">
        <f t="shared" si="42"/>
        <v>1@ Inexistência de prazo pré-estabelecido para retenção e eliminação de dados pessoais#
2+ Desconhecimento de fundamentos de segurança da informação% 
3&amp; Ausência de transparência quanto ao tratamento&amp;</v>
      </c>
      <c r="V64" t="e">
        <f t="shared" si="43"/>
        <v>#VALUE!</v>
      </c>
      <c r="W64" t="e">
        <f t="shared" si="44"/>
        <v>#VALUE!</v>
      </c>
      <c r="X64" t="e">
        <f t="shared" si="45"/>
        <v>#VALUE!</v>
      </c>
      <c r="Y64" t="e">
        <f t="shared" si="46"/>
        <v>#VALUE!</v>
      </c>
      <c r="Z64" t="e">
        <f t="shared" si="47"/>
        <v>#VALUE!</v>
      </c>
    </row>
    <row r="65" spans="1:26" ht="46.5" x14ac:dyDescent="0.3">
      <c r="A65" s="16" t="s">
        <v>219</v>
      </c>
      <c r="B65" s="17" t="s">
        <v>206</v>
      </c>
      <c r="C65">
        <f t="shared" si="24"/>
        <v>2</v>
      </c>
      <c r="D65" t="str">
        <f t="shared" si="25"/>
        <v>1@ Inexistência de prazo pré-estabelecido para retenção e eliminação de dados pessoais.
2. Desconhecimento de fundamentos de segurança da informação. 
3. Ausência de transparência quanto ao tratamento.</v>
      </c>
      <c r="E65">
        <f t="shared" si="26"/>
        <v>87</v>
      </c>
      <c r="F65" t="str">
        <f t="shared" si="27"/>
        <v xml:space="preserve">Inexistência de prazo pré-estabelecido para retenção e eliminação de dados pessoais.
</v>
      </c>
      <c r="G65" t="str">
        <f t="shared" si="28"/>
        <v>1@ Inexistência de prazo pré-estabelecido para retenção e eliminação de dados pessoais#
2. Desconhecimento de fundamentos de segurança da informação. 
3. Ausência de transparência quanto ao tratamento.</v>
      </c>
      <c r="H65">
        <f t="shared" si="29"/>
        <v>90</v>
      </c>
      <c r="I65">
        <f t="shared" si="30"/>
        <v>59</v>
      </c>
      <c r="J65" t="str">
        <f t="shared" si="31"/>
        <v xml:space="preserve">Desconhecimento de fundamentos de segurança da informação. </v>
      </c>
      <c r="K65" t="str">
        <f t="shared" si="32"/>
        <v>1@ Inexistência de prazo pré-estabelecido para retenção e eliminação de dados pessoais#
2+ Desconhecimento de fundamentos de segurança da informação. 
3. Ausência de transparência quanto ao tratamento.</v>
      </c>
      <c r="L65">
        <f t="shared" si="33"/>
        <v>149</v>
      </c>
      <c r="M65" t="str">
        <f t="shared" si="34"/>
        <v>1@ Inexistência de prazo pré-estabelecido para retenção e eliminação de dados pessoais#
2+ Desconhecimento de fundamentos de segurança da informação% 
3. Ausência de transparência quanto ao tratamento.</v>
      </c>
      <c r="N65">
        <f t="shared" si="35"/>
        <v>153</v>
      </c>
      <c r="O65" t="str">
        <f t="shared" si="36"/>
        <v>1@ Inexistência de prazo pré-estabelecido para retenção e eliminação de dados pessoais#
2+ Desconhecimento de fundamentos de segurança da informação% 
3&amp; Ausência de transparência quanto ao tratamento.</v>
      </c>
      <c r="P65">
        <f t="shared" si="37"/>
        <v>201</v>
      </c>
      <c r="Q65">
        <f t="shared" si="38"/>
        <v>48</v>
      </c>
      <c r="R65" t="str">
        <f t="shared" si="39"/>
        <v>Ausência de transparência quanto ao tratamento.</v>
      </c>
      <c r="S65" t="str">
        <f t="shared" si="40"/>
        <v>1@ Inexistência de prazo pré-estabelecido para retenção e eliminação de dados pessoais#
2+ Desconhecimento de fundamentos de segurança da informação% 
3&amp; Ausência de transparência quanto ao tratamento.</v>
      </c>
      <c r="T65">
        <f t="shared" si="41"/>
        <v>201</v>
      </c>
      <c r="U65" t="str">
        <f t="shared" si="42"/>
        <v>1@ Inexistência de prazo pré-estabelecido para retenção e eliminação de dados pessoais#
2+ Desconhecimento de fundamentos de segurança da informação% 
3&amp; Ausência de transparência quanto ao tratamento&amp;</v>
      </c>
      <c r="V65" t="e">
        <f t="shared" si="43"/>
        <v>#VALUE!</v>
      </c>
      <c r="W65" t="e">
        <f t="shared" si="44"/>
        <v>#VALUE!</v>
      </c>
      <c r="X65" t="e">
        <f t="shared" si="45"/>
        <v>#VALUE!</v>
      </c>
      <c r="Y65" t="e">
        <f t="shared" si="46"/>
        <v>#VALUE!</v>
      </c>
      <c r="Z65" t="e">
        <f t="shared" si="47"/>
        <v>#VALUE!</v>
      </c>
    </row>
    <row r="66" spans="1:26" ht="46.5" x14ac:dyDescent="0.3">
      <c r="A66" s="16" t="s">
        <v>220</v>
      </c>
      <c r="B66" s="17" t="s">
        <v>206</v>
      </c>
      <c r="C66">
        <f t="shared" ref="C66:C97" si="48">SEARCHB(".",B66,1)</f>
        <v>2</v>
      </c>
      <c r="D66" t="str">
        <f t="shared" ref="D66:D97" si="49">REPLACE(B66,C66,1,"@")</f>
        <v>1@ Inexistência de prazo pré-estabelecido para retenção e eliminação de dados pessoais.
2. Desconhecimento de fundamentos de segurança da informação. 
3. Ausência de transparência quanto ao tratamento.</v>
      </c>
      <c r="E66">
        <f t="shared" ref="E66:E97" si="50">SEARCHB(".",D66,1)</f>
        <v>87</v>
      </c>
      <c r="F66" t="str">
        <f t="shared" ref="F66:F97" si="51">MID(B66,C66+2,E66-2)</f>
        <v xml:space="preserve">Inexistência de prazo pré-estabelecido para retenção e eliminação de dados pessoais.
</v>
      </c>
      <c r="G66" t="str">
        <f t="shared" ref="G66:G97" si="52">REPLACE(D66,E66,1,"#")</f>
        <v>1@ Inexistência de prazo pré-estabelecido para retenção e eliminação de dados pessoais#
2. Desconhecimento de fundamentos de segurança da informação. 
3. Ausência de transparência quanto ao tratamento.</v>
      </c>
      <c r="H66">
        <f t="shared" ref="H66:H97" si="53">SEARCHB(".",G66,1)</f>
        <v>90</v>
      </c>
      <c r="I66">
        <f t="shared" ref="I66:I97" si="54">L66-H66</f>
        <v>59</v>
      </c>
      <c r="J66" t="str">
        <f t="shared" ref="J66:J97" si="55">MID(G66,E66+5,I66)</f>
        <v xml:space="preserve">Desconhecimento de fundamentos de segurança da informação. </v>
      </c>
      <c r="K66" t="str">
        <f t="shared" ref="K66:K97" si="56">REPLACE(G66,H66,1,"+")</f>
        <v>1@ Inexistência de prazo pré-estabelecido para retenção e eliminação de dados pessoais#
2+ Desconhecimento de fundamentos de segurança da informação. 
3. Ausência de transparência quanto ao tratamento.</v>
      </c>
      <c r="L66">
        <f t="shared" ref="L66:L97" si="57">SEARCHB(".",K66,1)</f>
        <v>149</v>
      </c>
      <c r="M66" t="str">
        <f t="shared" ref="M66:M97" si="58">REPLACE(K66,L66,1,"%")</f>
        <v>1@ Inexistência de prazo pré-estabelecido para retenção e eliminação de dados pessoais#
2+ Desconhecimento de fundamentos de segurança da informação% 
3. Ausência de transparência quanto ao tratamento.</v>
      </c>
      <c r="N66">
        <f t="shared" ref="N66:N97" si="59">SEARCHB(".",M66,1)</f>
        <v>153</v>
      </c>
      <c r="O66" t="str">
        <f t="shared" ref="O66:O97" si="60">REPLACE(M66,N66,1,"&amp;")</f>
        <v>1@ Inexistência de prazo pré-estabelecido para retenção e eliminação de dados pessoais#
2+ Desconhecimento de fundamentos de segurança da informação% 
3&amp; Ausência de transparência quanto ao tratamento.</v>
      </c>
      <c r="P66">
        <f t="shared" ref="P66:P97" si="61">SEARCHB(".",O66,1)</f>
        <v>201</v>
      </c>
      <c r="Q66">
        <f t="shared" ref="Q66:Q97" si="62">P66-N66</f>
        <v>48</v>
      </c>
      <c r="R66" t="str">
        <f t="shared" ref="R66:R97" si="63">MID(O66,N66+2,Q66)</f>
        <v>Ausência de transparência quanto ao tratamento.</v>
      </c>
      <c r="S66" t="str">
        <f t="shared" ref="S66:S97" si="64">REPLACE(O66,N66,1,"&amp;")</f>
        <v>1@ Inexistência de prazo pré-estabelecido para retenção e eliminação de dados pessoais#
2+ Desconhecimento de fundamentos de segurança da informação% 
3&amp; Ausência de transparência quanto ao tratamento.</v>
      </c>
      <c r="T66">
        <f t="shared" ref="T66:T97" si="65">SEARCHB(".",S66,1)</f>
        <v>201</v>
      </c>
      <c r="U66" t="str">
        <f t="shared" ref="U66:U97" si="66">REPLACE(S66,T66,1,"&amp;")</f>
        <v>1@ Inexistência de prazo pré-estabelecido para retenção e eliminação de dados pessoais#
2+ Desconhecimento de fundamentos de segurança da informação% 
3&amp; Ausência de transparência quanto ao tratamento&amp;</v>
      </c>
      <c r="V66" t="e">
        <f t="shared" ref="V66:V97" si="67">SEARCHB(".",U66,1)</f>
        <v>#VALUE!</v>
      </c>
      <c r="W66" t="e">
        <f t="shared" ref="W66:W97" si="68">REPLACE(U66,V66,1,"&amp;")</f>
        <v>#VALUE!</v>
      </c>
      <c r="X66" t="e">
        <f t="shared" ref="X66:X97" si="69">SEARCHB(".",W66,1)</f>
        <v>#VALUE!</v>
      </c>
      <c r="Y66" t="e">
        <f t="shared" ref="Y66:Y97" si="70">X66-V66</f>
        <v>#VALUE!</v>
      </c>
      <c r="Z66" t="e">
        <f t="shared" ref="Z66:Z97" si="71">MID(W66,V66+2,Y66)</f>
        <v>#VALUE!</v>
      </c>
    </row>
    <row r="67" spans="1:26" ht="46.5" x14ac:dyDescent="0.3">
      <c r="A67" s="16" t="s">
        <v>221</v>
      </c>
      <c r="B67" s="17" t="s">
        <v>206</v>
      </c>
      <c r="C67">
        <f t="shared" si="48"/>
        <v>2</v>
      </c>
      <c r="D67" t="str">
        <f t="shared" si="49"/>
        <v>1@ Inexistência de prazo pré-estabelecido para retenção e eliminação de dados pessoais.
2. Desconhecimento de fundamentos de segurança da informação. 
3. Ausência de transparência quanto ao tratamento.</v>
      </c>
      <c r="E67">
        <f t="shared" si="50"/>
        <v>87</v>
      </c>
      <c r="F67" t="str">
        <f t="shared" si="51"/>
        <v xml:space="preserve">Inexistência de prazo pré-estabelecido para retenção e eliminação de dados pessoais.
</v>
      </c>
      <c r="G67" t="str">
        <f t="shared" si="52"/>
        <v>1@ Inexistência de prazo pré-estabelecido para retenção e eliminação de dados pessoais#
2. Desconhecimento de fundamentos de segurança da informação. 
3. Ausência de transparência quanto ao tratamento.</v>
      </c>
      <c r="H67">
        <f t="shared" si="53"/>
        <v>90</v>
      </c>
      <c r="I67">
        <f t="shared" si="54"/>
        <v>59</v>
      </c>
      <c r="J67" t="str">
        <f t="shared" si="55"/>
        <v xml:space="preserve">Desconhecimento de fundamentos de segurança da informação. </v>
      </c>
      <c r="K67" t="str">
        <f t="shared" si="56"/>
        <v>1@ Inexistência de prazo pré-estabelecido para retenção e eliminação de dados pessoais#
2+ Desconhecimento de fundamentos de segurança da informação. 
3. Ausência de transparência quanto ao tratamento.</v>
      </c>
      <c r="L67">
        <f t="shared" si="57"/>
        <v>149</v>
      </c>
      <c r="M67" t="str">
        <f t="shared" si="58"/>
        <v>1@ Inexistência de prazo pré-estabelecido para retenção e eliminação de dados pessoais#
2+ Desconhecimento de fundamentos de segurança da informação% 
3. Ausência de transparência quanto ao tratamento.</v>
      </c>
      <c r="N67">
        <f t="shared" si="59"/>
        <v>153</v>
      </c>
      <c r="O67" t="str">
        <f t="shared" si="60"/>
        <v>1@ Inexistência de prazo pré-estabelecido para retenção e eliminação de dados pessoais#
2+ Desconhecimento de fundamentos de segurança da informação% 
3&amp; Ausência de transparência quanto ao tratamento.</v>
      </c>
      <c r="P67">
        <f t="shared" si="61"/>
        <v>201</v>
      </c>
      <c r="Q67">
        <f t="shared" si="62"/>
        <v>48</v>
      </c>
      <c r="R67" t="str">
        <f t="shared" si="63"/>
        <v>Ausência de transparência quanto ao tratamento.</v>
      </c>
      <c r="S67" t="str">
        <f t="shared" si="64"/>
        <v>1@ Inexistência de prazo pré-estabelecido para retenção e eliminação de dados pessoais#
2+ Desconhecimento de fundamentos de segurança da informação% 
3&amp; Ausência de transparência quanto ao tratamento.</v>
      </c>
      <c r="T67">
        <f t="shared" si="65"/>
        <v>201</v>
      </c>
      <c r="U67" t="str">
        <f t="shared" si="66"/>
        <v>1@ Inexistência de prazo pré-estabelecido para retenção e eliminação de dados pessoais#
2+ Desconhecimento de fundamentos de segurança da informação% 
3&amp; Ausência de transparência quanto ao tratamento&amp;</v>
      </c>
      <c r="V67" t="e">
        <f t="shared" si="67"/>
        <v>#VALUE!</v>
      </c>
      <c r="W67" t="e">
        <f t="shared" si="68"/>
        <v>#VALUE!</v>
      </c>
      <c r="X67" t="e">
        <f t="shared" si="69"/>
        <v>#VALUE!</v>
      </c>
      <c r="Y67" t="e">
        <f t="shared" si="70"/>
        <v>#VALUE!</v>
      </c>
      <c r="Z67" t="e">
        <f t="shared" si="71"/>
        <v>#VALUE!</v>
      </c>
    </row>
    <row r="68" spans="1:26" ht="46.5" x14ac:dyDescent="0.3">
      <c r="A68" s="16" t="s">
        <v>222</v>
      </c>
      <c r="B68" s="17" t="s">
        <v>206</v>
      </c>
      <c r="C68">
        <f t="shared" si="48"/>
        <v>2</v>
      </c>
      <c r="D68" t="str">
        <f t="shared" si="49"/>
        <v>1@ Inexistência de prazo pré-estabelecido para retenção e eliminação de dados pessoais.
2. Desconhecimento de fundamentos de segurança da informação. 
3. Ausência de transparência quanto ao tratamento.</v>
      </c>
      <c r="E68">
        <f t="shared" si="50"/>
        <v>87</v>
      </c>
      <c r="F68" t="str">
        <f t="shared" si="51"/>
        <v xml:space="preserve">Inexistência de prazo pré-estabelecido para retenção e eliminação de dados pessoais.
</v>
      </c>
      <c r="G68" t="str">
        <f t="shared" si="52"/>
        <v>1@ Inexistência de prazo pré-estabelecido para retenção e eliminação de dados pessoais#
2. Desconhecimento de fundamentos de segurança da informação. 
3. Ausência de transparência quanto ao tratamento.</v>
      </c>
      <c r="H68">
        <f t="shared" si="53"/>
        <v>90</v>
      </c>
      <c r="I68">
        <f t="shared" si="54"/>
        <v>59</v>
      </c>
      <c r="J68" t="str">
        <f t="shared" si="55"/>
        <v xml:space="preserve">Desconhecimento de fundamentos de segurança da informação. </v>
      </c>
      <c r="K68" t="str">
        <f t="shared" si="56"/>
        <v>1@ Inexistência de prazo pré-estabelecido para retenção e eliminação de dados pessoais#
2+ Desconhecimento de fundamentos de segurança da informação. 
3. Ausência de transparência quanto ao tratamento.</v>
      </c>
      <c r="L68">
        <f t="shared" si="57"/>
        <v>149</v>
      </c>
      <c r="M68" t="str">
        <f t="shared" si="58"/>
        <v>1@ Inexistência de prazo pré-estabelecido para retenção e eliminação de dados pessoais#
2+ Desconhecimento de fundamentos de segurança da informação% 
3. Ausência de transparência quanto ao tratamento.</v>
      </c>
      <c r="N68">
        <f t="shared" si="59"/>
        <v>153</v>
      </c>
      <c r="O68" t="str">
        <f t="shared" si="60"/>
        <v>1@ Inexistência de prazo pré-estabelecido para retenção e eliminação de dados pessoais#
2+ Desconhecimento de fundamentos de segurança da informação% 
3&amp; Ausência de transparência quanto ao tratamento.</v>
      </c>
      <c r="P68">
        <f t="shared" si="61"/>
        <v>201</v>
      </c>
      <c r="Q68">
        <f t="shared" si="62"/>
        <v>48</v>
      </c>
      <c r="R68" t="str">
        <f t="shared" si="63"/>
        <v>Ausência de transparência quanto ao tratamento.</v>
      </c>
      <c r="S68" t="str">
        <f t="shared" si="64"/>
        <v>1@ Inexistência de prazo pré-estabelecido para retenção e eliminação de dados pessoais#
2+ Desconhecimento de fundamentos de segurança da informação% 
3&amp; Ausência de transparência quanto ao tratamento.</v>
      </c>
      <c r="T68">
        <f t="shared" si="65"/>
        <v>201</v>
      </c>
      <c r="U68" t="str">
        <f t="shared" si="66"/>
        <v>1@ Inexistência de prazo pré-estabelecido para retenção e eliminação de dados pessoais#
2+ Desconhecimento de fundamentos de segurança da informação% 
3&amp; Ausência de transparência quanto ao tratamento&amp;</v>
      </c>
      <c r="V68" t="e">
        <f t="shared" si="67"/>
        <v>#VALUE!</v>
      </c>
      <c r="W68" t="e">
        <f t="shared" si="68"/>
        <v>#VALUE!</v>
      </c>
      <c r="X68" t="e">
        <f t="shared" si="69"/>
        <v>#VALUE!</v>
      </c>
      <c r="Y68" t="e">
        <f t="shared" si="70"/>
        <v>#VALUE!</v>
      </c>
      <c r="Z68" t="e">
        <f t="shared" si="71"/>
        <v>#VALUE!</v>
      </c>
    </row>
    <row r="69" spans="1:26" ht="46.5" x14ac:dyDescent="0.3">
      <c r="A69" s="16" t="s">
        <v>223</v>
      </c>
      <c r="B69" s="17" t="s">
        <v>206</v>
      </c>
      <c r="C69">
        <f t="shared" si="48"/>
        <v>2</v>
      </c>
      <c r="D69" t="str">
        <f t="shared" si="49"/>
        <v>1@ Inexistência de prazo pré-estabelecido para retenção e eliminação de dados pessoais.
2. Desconhecimento de fundamentos de segurança da informação. 
3. Ausência de transparência quanto ao tratamento.</v>
      </c>
      <c r="E69">
        <f t="shared" si="50"/>
        <v>87</v>
      </c>
      <c r="F69" t="str">
        <f t="shared" si="51"/>
        <v xml:space="preserve">Inexistência de prazo pré-estabelecido para retenção e eliminação de dados pessoais.
</v>
      </c>
      <c r="G69" t="str">
        <f t="shared" si="52"/>
        <v>1@ Inexistência de prazo pré-estabelecido para retenção e eliminação de dados pessoais#
2. Desconhecimento de fundamentos de segurança da informação. 
3. Ausência de transparência quanto ao tratamento.</v>
      </c>
      <c r="H69">
        <f t="shared" si="53"/>
        <v>90</v>
      </c>
      <c r="I69">
        <f t="shared" si="54"/>
        <v>59</v>
      </c>
      <c r="J69" t="str">
        <f t="shared" si="55"/>
        <v xml:space="preserve">Desconhecimento de fundamentos de segurança da informação. </v>
      </c>
      <c r="K69" t="str">
        <f t="shared" si="56"/>
        <v>1@ Inexistência de prazo pré-estabelecido para retenção e eliminação de dados pessoais#
2+ Desconhecimento de fundamentos de segurança da informação. 
3. Ausência de transparência quanto ao tratamento.</v>
      </c>
      <c r="L69">
        <f t="shared" si="57"/>
        <v>149</v>
      </c>
      <c r="M69" t="str">
        <f t="shared" si="58"/>
        <v>1@ Inexistência de prazo pré-estabelecido para retenção e eliminação de dados pessoais#
2+ Desconhecimento de fundamentos de segurança da informação% 
3. Ausência de transparência quanto ao tratamento.</v>
      </c>
      <c r="N69">
        <f t="shared" si="59"/>
        <v>153</v>
      </c>
      <c r="O69" t="str">
        <f t="shared" si="60"/>
        <v>1@ Inexistência de prazo pré-estabelecido para retenção e eliminação de dados pessoais#
2+ Desconhecimento de fundamentos de segurança da informação% 
3&amp; Ausência de transparência quanto ao tratamento.</v>
      </c>
      <c r="P69">
        <f t="shared" si="61"/>
        <v>201</v>
      </c>
      <c r="Q69">
        <f t="shared" si="62"/>
        <v>48</v>
      </c>
      <c r="R69" t="str">
        <f t="shared" si="63"/>
        <v>Ausência de transparência quanto ao tratamento.</v>
      </c>
      <c r="S69" t="str">
        <f t="shared" si="64"/>
        <v>1@ Inexistência de prazo pré-estabelecido para retenção e eliminação de dados pessoais#
2+ Desconhecimento de fundamentos de segurança da informação% 
3&amp; Ausência de transparência quanto ao tratamento.</v>
      </c>
      <c r="T69">
        <f t="shared" si="65"/>
        <v>201</v>
      </c>
      <c r="U69" t="str">
        <f t="shared" si="66"/>
        <v>1@ Inexistência de prazo pré-estabelecido para retenção e eliminação de dados pessoais#
2+ Desconhecimento de fundamentos de segurança da informação% 
3&amp; Ausência de transparência quanto ao tratamento&amp;</v>
      </c>
      <c r="V69" t="e">
        <f t="shared" si="67"/>
        <v>#VALUE!</v>
      </c>
      <c r="W69" t="e">
        <f t="shared" si="68"/>
        <v>#VALUE!</v>
      </c>
      <c r="X69" t="e">
        <f t="shared" si="69"/>
        <v>#VALUE!</v>
      </c>
      <c r="Y69" t="e">
        <f t="shared" si="70"/>
        <v>#VALUE!</v>
      </c>
      <c r="Z69" t="e">
        <f t="shared" si="71"/>
        <v>#VALUE!</v>
      </c>
    </row>
    <row r="70" spans="1:26" ht="46.5" x14ac:dyDescent="0.3">
      <c r="A70" s="16" t="s">
        <v>224</v>
      </c>
      <c r="B70" s="17" t="s">
        <v>206</v>
      </c>
      <c r="C70">
        <f t="shared" si="48"/>
        <v>2</v>
      </c>
      <c r="D70" t="str">
        <f t="shared" si="49"/>
        <v>1@ Inexistência de prazo pré-estabelecido para retenção e eliminação de dados pessoais.
2. Desconhecimento de fundamentos de segurança da informação. 
3. Ausência de transparência quanto ao tratamento.</v>
      </c>
      <c r="E70">
        <f t="shared" si="50"/>
        <v>87</v>
      </c>
      <c r="F70" t="str">
        <f t="shared" si="51"/>
        <v xml:space="preserve">Inexistência de prazo pré-estabelecido para retenção e eliminação de dados pessoais.
</v>
      </c>
      <c r="G70" t="str">
        <f t="shared" si="52"/>
        <v>1@ Inexistência de prazo pré-estabelecido para retenção e eliminação de dados pessoais#
2. Desconhecimento de fundamentos de segurança da informação. 
3. Ausência de transparência quanto ao tratamento.</v>
      </c>
      <c r="H70">
        <f t="shared" si="53"/>
        <v>90</v>
      </c>
      <c r="I70">
        <f t="shared" si="54"/>
        <v>59</v>
      </c>
      <c r="J70" t="str">
        <f t="shared" si="55"/>
        <v xml:space="preserve">Desconhecimento de fundamentos de segurança da informação. </v>
      </c>
      <c r="K70" t="str">
        <f t="shared" si="56"/>
        <v>1@ Inexistência de prazo pré-estabelecido para retenção e eliminação de dados pessoais#
2+ Desconhecimento de fundamentos de segurança da informação. 
3. Ausência de transparência quanto ao tratamento.</v>
      </c>
      <c r="L70">
        <f t="shared" si="57"/>
        <v>149</v>
      </c>
      <c r="M70" t="str">
        <f t="shared" si="58"/>
        <v>1@ Inexistência de prazo pré-estabelecido para retenção e eliminação de dados pessoais#
2+ Desconhecimento de fundamentos de segurança da informação% 
3. Ausência de transparência quanto ao tratamento.</v>
      </c>
      <c r="N70">
        <f t="shared" si="59"/>
        <v>153</v>
      </c>
      <c r="O70" t="str">
        <f t="shared" si="60"/>
        <v>1@ Inexistência de prazo pré-estabelecido para retenção e eliminação de dados pessoais#
2+ Desconhecimento de fundamentos de segurança da informação% 
3&amp; Ausência de transparência quanto ao tratamento.</v>
      </c>
      <c r="P70">
        <f t="shared" si="61"/>
        <v>201</v>
      </c>
      <c r="Q70">
        <f t="shared" si="62"/>
        <v>48</v>
      </c>
      <c r="R70" t="str">
        <f t="shared" si="63"/>
        <v>Ausência de transparência quanto ao tratamento.</v>
      </c>
      <c r="S70" t="str">
        <f t="shared" si="64"/>
        <v>1@ Inexistência de prazo pré-estabelecido para retenção e eliminação de dados pessoais#
2+ Desconhecimento de fundamentos de segurança da informação% 
3&amp; Ausência de transparência quanto ao tratamento.</v>
      </c>
      <c r="T70">
        <f t="shared" si="65"/>
        <v>201</v>
      </c>
      <c r="U70" t="str">
        <f t="shared" si="66"/>
        <v>1@ Inexistência de prazo pré-estabelecido para retenção e eliminação de dados pessoais#
2+ Desconhecimento de fundamentos de segurança da informação% 
3&amp; Ausência de transparência quanto ao tratamento&amp;</v>
      </c>
      <c r="V70" t="e">
        <f t="shared" si="67"/>
        <v>#VALUE!</v>
      </c>
      <c r="W70" t="e">
        <f t="shared" si="68"/>
        <v>#VALUE!</v>
      </c>
      <c r="X70" t="e">
        <f t="shared" si="69"/>
        <v>#VALUE!</v>
      </c>
      <c r="Y70" t="e">
        <f t="shared" si="70"/>
        <v>#VALUE!</v>
      </c>
      <c r="Z70" t="e">
        <f t="shared" si="71"/>
        <v>#VALUE!</v>
      </c>
    </row>
    <row r="71" spans="1:26" ht="46.5" x14ac:dyDescent="0.3">
      <c r="A71" s="16" t="s">
        <v>225</v>
      </c>
      <c r="B71" s="17" t="s">
        <v>206</v>
      </c>
      <c r="C71">
        <f t="shared" si="48"/>
        <v>2</v>
      </c>
      <c r="D71" t="str">
        <f t="shared" si="49"/>
        <v>1@ Inexistência de prazo pré-estabelecido para retenção e eliminação de dados pessoais.
2. Desconhecimento de fundamentos de segurança da informação. 
3. Ausência de transparência quanto ao tratamento.</v>
      </c>
      <c r="E71">
        <f t="shared" si="50"/>
        <v>87</v>
      </c>
      <c r="F71" t="str">
        <f t="shared" si="51"/>
        <v xml:space="preserve">Inexistência de prazo pré-estabelecido para retenção e eliminação de dados pessoais.
</v>
      </c>
      <c r="G71" t="str">
        <f t="shared" si="52"/>
        <v>1@ Inexistência de prazo pré-estabelecido para retenção e eliminação de dados pessoais#
2. Desconhecimento de fundamentos de segurança da informação. 
3. Ausência de transparência quanto ao tratamento.</v>
      </c>
      <c r="H71">
        <f t="shared" si="53"/>
        <v>90</v>
      </c>
      <c r="I71">
        <f t="shared" si="54"/>
        <v>59</v>
      </c>
      <c r="J71" t="str">
        <f t="shared" si="55"/>
        <v xml:space="preserve">Desconhecimento de fundamentos de segurança da informação. </v>
      </c>
      <c r="K71" t="str">
        <f t="shared" si="56"/>
        <v>1@ Inexistência de prazo pré-estabelecido para retenção e eliminação de dados pessoais#
2+ Desconhecimento de fundamentos de segurança da informação. 
3. Ausência de transparência quanto ao tratamento.</v>
      </c>
      <c r="L71">
        <f t="shared" si="57"/>
        <v>149</v>
      </c>
      <c r="M71" t="str">
        <f t="shared" si="58"/>
        <v>1@ Inexistência de prazo pré-estabelecido para retenção e eliminação de dados pessoais#
2+ Desconhecimento de fundamentos de segurança da informação% 
3. Ausência de transparência quanto ao tratamento.</v>
      </c>
      <c r="N71">
        <f t="shared" si="59"/>
        <v>153</v>
      </c>
      <c r="O71" t="str">
        <f t="shared" si="60"/>
        <v>1@ Inexistência de prazo pré-estabelecido para retenção e eliminação de dados pessoais#
2+ Desconhecimento de fundamentos de segurança da informação% 
3&amp; Ausência de transparência quanto ao tratamento.</v>
      </c>
      <c r="P71">
        <f t="shared" si="61"/>
        <v>201</v>
      </c>
      <c r="Q71">
        <f t="shared" si="62"/>
        <v>48</v>
      </c>
      <c r="R71" t="str">
        <f t="shared" si="63"/>
        <v>Ausência de transparência quanto ao tratamento.</v>
      </c>
      <c r="S71" t="str">
        <f t="shared" si="64"/>
        <v>1@ Inexistência de prazo pré-estabelecido para retenção e eliminação de dados pessoais#
2+ Desconhecimento de fundamentos de segurança da informação% 
3&amp; Ausência de transparência quanto ao tratamento.</v>
      </c>
      <c r="T71">
        <f t="shared" si="65"/>
        <v>201</v>
      </c>
      <c r="U71" t="str">
        <f t="shared" si="66"/>
        <v>1@ Inexistência de prazo pré-estabelecido para retenção e eliminação de dados pessoais#
2+ Desconhecimento de fundamentos de segurança da informação% 
3&amp; Ausência de transparência quanto ao tratamento&amp;</v>
      </c>
      <c r="V71" t="e">
        <f t="shared" si="67"/>
        <v>#VALUE!</v>
      </c>
      <c r="W71" t="e">
        <f t="shared" si="68"/>
        <v>#VALUE!</v>
      </c>
      <c r="X71" t="e">
        <f t="shared" si="69"/>
        <v>#VALUE!</v>
      </c>
      <c r="Y71" t="e">
        <f t="shared" si="70"/>
        <v>#VALUE!</v>
      </c>
      <c r="Z71" t="e">
        <f t="shared" si="71"/>
        <v>#VALUE!</v>
      </c>
    </row>
    <row r="72" spans="1:26" ht="46.5" x14ac:dyDescent="0.3">
      <c r="A72" s="16" t="s">
        <v>226</v>
      </c>
      <c r="B72" s="17" t="s">
        <v>206</v>
      </c>
      <c r="C72">
        <f t="shared" si="48"/>
        <v>2</v>
      </c>
      <c r="D72" t="str">
        <f t="shared" si="49"/>
        <v>1@ Inexistência de prazo pré-estabelecido para retenção e eliminação de dados pessoais.
2. Desconhecimento de fundamentos de segurança da informação. 
3. Ausência de transparência quanto ao tratamento.</v>
      </c>
      <c r="E72">
        <f t="shared" si="50"/>
        <v>87</v>
      </c>
      <c r="F72" t="str">
        <f t="shared" si="51"/>
        <v xml:space="preserve">Inexistência de prazo pré-estabelecido para retenção e eliminação de dados pessoais.
</v>
      </c>
      <c r="G72" t="str">
        <f t="shared" si="52"/>
        <v>1@ Inexistência de prazo pré-estabelecido para retenção e eliminação de dados pessoais#
2. Desconhecimento de fundamentos de segurança da informação. 
3. Ausência de transparência quanto ao tratamento.</v>
      </c>
      <c r="H72">
        <f t="shared" si="53"/>
        <v>90</v>
      </c>
      <c r="I72">
        <f t="shared" si="54"/>
        <v>59</v>
      </c>
      <c r="J72" t="str">
        <f t="shared" si="55"/>
        <v xml:space="preserve">Desconhecimento de fundamentos de segurança da informação. </v>
      </c>
      <c r="K72" t="str">
        <f t="shared" si="56"/>
        <v>1@ Inexistência de prazo pré-estabelecido para retenção e eliminação de dados pessoais#
2+ Desconhecimento de fundamentos de segurança da informação. 
3. Ausência de transparência quanto ao tratamento.</v>
      </c>
      <c r="L72">
        <f t="shared" si="57"/>
        <v>149</v>
      </c>
      <c r="M72" t="str">
        <f t="shared" si="58"/>
        <v>1@ Inexistência de prazo pré-estabelecido para retenção e eliminação de dados pessoais#
2+ Desconhecimento de fundamentos de segurança da informação% 
3. Ausência de transparência quanto ao tratamento.</v>
      </c>
      <c r="N72">
        <f t="shared" si="59"/>
        <v>153</v>
      </c>
      <c r="O72" t="str">
        <f t="shared" si="60"/>
        <v>1@ Inexistência de prazo pré-estabelecido para retenção e eliminação de dados pessoais#
2+ Desconhecimento de fundamentos de segurança da informação% 
3&amp; Ausência de transparência quanto ao tratamento.</v>
      </c>
      <c r="P72">
        <f t="shared" si="61"/>
        <v>201</v>
      </c>
      <c r="Q72">
        <f t="shared" si="62"/>
        <v>48</v>
      </c>
      <c r="R72" t="str">
        <f t="shared" si="63"/>
        <v>Ausência de transparência quanto ao tratamento.</v>
      </c>
      <c r="S72" t="str">
        <f t="shared" si="64"/>
        <v>1@ Inexistência de prazo pré-estabelecido para retenção e eliminação de dados pessoais#
2+ Desconhecimento de fundamentos de segurança da informação% 
3&amp; Ausência de transparência quanto ao tratamento.</v>
      </c>
      <c r="T72">
        <f t="shared" si="65"/>
        <v>201</v>
      </c>
      <c r="U72" t="str">
        <f t="shared" si="66"/>
        <v>1@ Inexistência de prazo pré-estabelecido para retenção e eliminação de dados pessoais#
2+ Desconhecimento de fundamentos de segurança da informação% 
3&amp; Ausência de transparência quanto ao tratamento&amp;</v>
      </c>
      <c r="V72" t="e">
        <f t="shared" si="67"/>
        <v>#VALUE!</v>
      </c>
      <c r="W72" t="e">
        <f t="shared" si="68"/>
        <v>#VALUE!</v>
      </c>
      <c r="X72" t="e">
        <f t="shared" si="69"/>
        <v>#VALUE!</v>
      </c>
      <c r="Y72" t="e">
        <f t="shared" si="70"/>
        <v>#VALUE!</v>
      </c>
      <c r="Z72" t="e">
        <f t="shared" si="71"/>
        <v>#VALUE!</v>
      </c>
    </row>
    <row r="73" spans="1:26" ht="46.5" x14ac:dyDescent="0.3">
      <c r="A73" s="16" t="s">
        <v>227</v>
      </c>
      <c r="B73" s="17" t="s">
        <v>206</v>
      </c>
      <c r="C73">
        <f t="shared" si="48"/>
        <v>2</v>
      </c>
      <c r="D73" t="str">
        <f t="shared" si="49"/>
        <v>1@ Inexistência de prazo pré-estabelecido para retenção e eliminação de dados pessoais.
2. Desconhecimento de fundamentos de segurança da informação. 
3. Ausência de transparência quanto ao tratamento.</v>
      </c>
      <c r="E73">
        <f t="shared" si="50"/>
        <v>87</v>
      </c>
      <c r="F73" t="str">
        <f t="shared" si="51"/>
        <v xml:space="preserve">Inexistência de prazo pré-estabelecido para retenção e eliminação de dados pessoais.
</v>
      </c>
      <c r="G73" t="str">
        <f t="shared" si="52"/>
        <v>1@ Inexistência de prazo pré-estabelecido para retenção e eliminação de dados pessoais#
2. Desconhecimento de fundamentos de segurança da informação. 
3. Ausência de transparência quanto ao tratamento.</v>
      </c>
      <c r="H73">
        <f t="shared" si="53"/>
        <v>90</v>
      </c>
      <c r="I73">
        <f t="shared" si="54"/>
        <v>59</v>
      </c>
      <c r="J73" t="str">
        <f t="shared" si="55"/>
        <v xml:space="preserve">Desconhecimento de fundamentos de segurança da informação. </v>
      </c>
      <c r="K73" t="str">
        <f t="shared" si="56"/>
        <v>1@ Inexistência de prazo pré-estabelecido para retenção e eliminação de dados pessoais#
2+ Desconhecimento de fundamentos de segurança da informação. 
3. Ausência de transparência quanto ao tratamento.</v>
      </c>
      <c r="L73">
        <f t="shared" si="57"/>
        <v>149</v>
      </c>
      <c r="M73" t="str">
        <f t="shared" si="58"/>
        <v>1@ Inexistência de prazo pré-estabelecido para retenção e eliminação de dados pessoais#
2+ Desconhecimento de fundamentos de segurança da informação% 
3. Ausência de transparência quanto ao tratamento.</v>
      </c>
      <c r="N73">
        <f t="shared" si="59"/>
        <v>153</v>
      </c>
      <c r="O73" t="str">
        <f t="shared" si="60"/>
        <v>1@ Inexistência de prazo pré-estabelecido para retenção e eliminação de dados pessoais#
2+ Desconhecimento de fundamentos de segurança da informação% 
3&amp; Ausência de transparência quanto ao tratamento.</v>
      </c>
      <c r="P73">
        <f t="shared" si="61"/>
        <v>201</v>
      </c>
      <c r="Q73">
        <f t="shared" si="62"/>
        <v>48</v>
      </c>
      <c r="R73" t="str">
        <f t="shared" si="63"/>
        <v>Ausência de transparência quanto ao tratamento.</v>
      </c>
      <c r="S73" t="str">
        <f t="shared" si="64"/>
        <v>1@ Inexistência de prazo pré-estabelecido para retenção e eliminação de dados pessoais#
2+ Desconhecimento de fundamentos de segurança da informação% 
3&amp; Ausência de transparência quanto ao tratamento.</v>
      </c>
      <c r="T73">
        <f t="shared" si="65"/>
        <v>201</v>
      </c>
      <c r="U73" t="str">
        <f t="shared" si="66"/>
        <v>1@ Inexistência de prazo pré-estabelecido para retenção e eliminação de dados pessoais#
2+ Desconhecimento de fundamentos de segurança da informação% 
3&amp; Ausência de transparência quanto ao tratamento&amp;</v>
      </c>
      <c r="V73" t="e">
        <f t="shared" si="67"/>
        <v>#VALUE!</v>
      </c>
      <c r="W73" t="e">
        <f t="shared" si="68"/>
        <v>#VALUE!</v>
      </c>
      <c r="X73" t="e">
        <f t="shared" si="69"/>
        <v>#VALUE!</v>
      </c>
      <c r="Y73" t="e">
        <f t="shared" si="70"/>
        <v>#VALUE!</v>
      </c>
      <c r="Z73" t="e">
        <f t="shared" si="71"/>
        <v>#VALUE!</v>
      </c>
    </row>
    <row r="74" spans="1:26" ht="46.5" x14ac:dyDescent="0.3">
      <c r="A74" s="16" t="s">
        <v>228</v>
      </c>
      <c r="B74" s="17" t="s">
        <v>206</v>
      </c>
      <c r="C74">
        <f t="shared" si="48"/>
        <v>2</v>
      </c>
      <c r="D74" t="str">
        <f t="shared" si="49"/>
        <v>1@ Inexistência de prazo pré-estabelecido para retenção e eliminação de dados pessoais.
2. Desconhecimento de fundamentos de segurança da informação. 
3. Ausência de transparência quanto ao tratamento.</v>
      </c>
      <c r="E74">
        <f t="shared" si="50"/>
        <v>87</v>
      </c>
      <c r="F74" t="str">
        <f t="shared" si="51"/>
        <v xml:space="preserve">Inexistência de prazo pré-estabelecido para retenção e eliminação de dados pessoais.
</v>
      </c>
      <c r="G74" t="str">
        <f t="shared" si="52"/>
        <v>1@ Inexistência de prazo pré-estabelecido para retenção e eliminação de dados pessoais#
2. Desconhecimento de fundamentos de segurança da informação. 
3. Ausência de transparência quanto ao tratamento.</v>
      </c>
      <c r="H74">
        <f t="shared" si="53"/>
        <v>90</v>
      </c>
      <c r="I74">
        <f t="shared" si="54"/>
        <v>59</v>
      </c>
      <c r="J74" t="str">
        <f t="shared" si="55"/>
        <v xml:space="preserve">Desconhecimento de fundamentos de segurança da informação. </v>
      </c>
      <c r="K74" t="str">
        <f t="shared" si="56"/>
        <v>1@ Inexistência de prazo pré-estabelecido para retenção e eliminação de dados pessoais#
2+ Desconhecimento de fundamentos de segurança da informação. 
3. Ausência de transparência quanto ao tratamento.</v>
      </c>
      <c r="L74">
        <f t="shared" si="57"/>
        <v>149</v>
      </c>
      <c r="M74" t="str">
        <f t="shared" si="58"/>
        <v>1@ Inexistência de prazo pré-estabelecido para retenção e eliminação de dados pessoais#
2+ Desconhecimento de fundamentos de segurança da informação% 
3. Ausência de transparência quanto ao tratamento.</v>
      </c>
      <c r="N74">
        <f t="shared" si="59"/>
        <v>153</v>
      </c>
      <c r="O74" t="str">
        <f t="shared" si="60"/>
        <v>1@ Inexistência de prazo pré-estabelecido para retenção e eliminação de dados pessoais#
2+ Desconhecimento de fundamentos de segurança da informação% 
3&amp; Ausência de transparência quanto ao tratamento.</v>
      </c>
      <c r="P74">
        <f t="shared" si="61"/>
        <v>201</v>
      </c>
      <c r="Q74">
        <f t="shared" si="62"/>
        <v>48</v>
      </c>
      <c r="R74" t="str">
        <f t="shared" si="63"/>
        <v>Ausência de transparência quanto ao tratamento.</v>
      </c>
      <c r="S74" t="str">
        <f t="shared" si="64"/>
        <v>1@ Inexistência de prazo pré-estabelecido para retenção e eliminação de dados pessoais#
2+ Desconhecimento de fundamentos de segurança da informação% 
3&amp; Ausência de transparência quanto ao tratamento.</v>
      </c>
      <c r="T74">
        <f t="shared" si="65"/>
        <v>201</v>
      </c>
      <c r="U74" t="str">
        <f t="shared" si="66"/>
        <v>1@ Inexistência de prazo pré-estabelecido para retenção e eliminação de dados pessoais#
2+ Desconhecimento de fundamentos de segurança da informação% 
3&amp; Ausência de transparência quanto ao tratamento&amp;</v>
      </c>
      <c r="V74" t="e">
        <f t="shared" si="67"/>
        <v>#VALUE!</v>
      </c>
      <c r="W74" t="e">
        <f t="shared" si="68"/>
        <v>#VALUE!</v>
      </c>
      <c r="X74" t="e">
        <f t="shared" si="69"/>
        <v>#VALUE!</v>
      </c>
      <c r="Y74" t="e">
        <f t="shared" si="70"/>
        <v>#VALUE!</v>
      </c>
      <c r="Z74" t="e">
        <f t="shared" si="71"/>
        <v>#VALUE!</v>
      </c>
    </row>
    <row r="75" spans="1:26" ht="46.5" x14ac:dyDescent="0.3">
      <c r="A75" s="16" t="s">
        <v>229</v>
      </c>
      <c r="B75" s="17" t="s">
        <v>206</v>
      </c>
      <c r="C75">
        <f t="shared" si="48"/>
        <v>2</v>
      </c>
      <c r="D75" t="str">
        <f t="shared" si="49"/>
        <v>1@ Inexistência de prazo pré-estabelecido para retenção e eliminação de dados pessoais.
2. Desconhecimento de fundamentos de segurança da informação. 
3. Ausência de transparência quanto ao tratamento.</v>
      </c>
      <c r="E75">
        <f t="shared" si="50"/>
        <v>87</v>
      </c>
      <c r="F75" t="str">
        <f t="shared" si="51"/>
        <v xml:space="preserve">Inexistência de prazo pré-estabelecido para retenção e eliminação de dados pessoais.
</v>
      </c>
      <c r="G75" t="str">
        <f t="shared" si="52"/>
        <v>1@ Inexistência de prazo pré-estabelecido para retenção e eliminação de dados pessoais#
2. Desconhecimento de fundamentos de segurança da informação. 
3. Ausência de transparência quanto ao tratamento.</v>
      </c>
      <c r="H75">
        <f t="shared" si="53"/>
        <v>90</v>
      </c>
      <c r="I75">
        <f t="shared" si="54"/>
        <v>59</v>
      </c>
      <c r="J75" t="str">
        <f t="shared" si="55"/>
        <v xml:space="preserve">Desconhecimento de fundamentos de segurança da informação. </v>
      </c>
      <c r="K75" t="str">
        <f t="shared" si="56"/>
        <v>1@ Inexistência de prazo pré-estabelecido para retenção e eliminação de dados pessoais#
2+ Desconhecimento de fundamentos de segurança da informação. 
3. Ausência de transparência quanto ao tratamento.</v>
      </c>
      <c r="L75">
        <f t="shared" si="57"/>
        <v>149</v>
      </c>
      <c r="M75" t="str">
        <f t="shared" si="58"/>
        <v>1@ Inexistência de prazo pré-estabelecido para retenção e eliminação de dados pessoais#
2+ Desconhecimento de fundamentos de segurança da informação% 
3. Ausência de transparência quanto ao tratamento.</v>
      </c>
      <c r="N75">
        <f t="shared" si="59"/>
        <v>153</v>
      </c>
      <c r="O75" t="str">
        <f t="shared" si="60"/>
        <v>1@ Inexistência de prazo pré-estabelecido para retenção e eliminação de dados pessoais#
2+ Desconhecimento de fundamentos de segurança da informação% 
3&amp; Ausência de transparência quanto ao tratamento.</v>
      </c>
      <c r="P75">
        <f t="shared" si="61"/>
        <v>201</v>
      </c>
      <c r="Q75">
        <f t="shared" si="62"/>
        <v>48</v>
      </c>
      <c r="R75" t="str">
        <f t="shared" si="63"/>
        <v>Ausência de transparência quanto ao tratamento.</v>
      </c>
      <c r="S75" t="str">
        <f t="shared" si="64"/>
        <v>1@ Inexistência de prazo pré-estabelecido para retenção e eliminação de dados pessoais#
2+ Desconhecimento de fundamentos de segurança da informação% 
3&amp; Ausência de transparência quanto ao tratamento.</v>
      </c>
      <c r="T75">
        <f t="shared" si="65"/>
        <v>201</v>
      </c>
      <c r="U75" t="str">
        <f t="shared" si="66"/>
        <v>1@ Inexistência de prazo pré-estabelecido para retenção e eliminação de dados pessoais#
2+ Desconhecimento de fundamentos de segurança da informação% 
3&amp; Ausência de transparência quanto ao tratamento&amp;</v>
      </c>
      <c r="V75" t="e">
        <f t="shared" si="67"/>
        <v>#VALUE!</v>
      </c>
      <c r="W75" t="e">
        <f t="shared" si="68"/>
        <v>#VALUE!</v>
      </c>
      <c r="X75" t="e">
        <f t="shared" si="69"/>
        <v>#VALUE!</v>
      </c>
      <c r="Y75" t="e">
        <f t="shared" si="70"/>
        <v>#VALUE!</v>
      </c>
      <c r="Z75" t="e">
        <f t="shared" si="71"/>
        <v>#VALUE!</v>
      </c>
    </row>
    <row r="76" spans="1:26" ht="46.5" x14ac:dyDescent="0.3">
      <c r="A76" s="16" t="s">
        <v>230</v>
      </c>
      <c r="B76" s="17" t="s">
        <v>206</v>
      </c>
      <c r="C76">
        <f t="shared" si="48"/>
        <v>2</v>
      </c>
      <c r="D76" t="str">
        <f t="shared" si="49"/>
        <v>1@ Inexistência de prazo pré-estabelecido para retenção e eliminação de dados pessoais.
2. Desconhecimento de fundamentos de segurança da informação. 
3. Ausência de transparência quanto ao tratamento.</v>
      </c>
      <c r="E76">
        <f t="shared" si="50"/>
        <v>87</v>
      </c>
      <c r="F76" t="str">
        <f t="shared" si="51"/>
        <v xml:space="preserve">Inexistência de prazo pré-estabelecido para retenção e eliminação de dados pessoais.
</v>
      </c>
      <c r="G76" t="str">
        <f t="shared" si="52"/>
        <v>1@ Inexistência de prazo pré-estabelecido para retenção e eliminação de dados pessoais#
2. Desconhecimento de fundamentos de segurança da informação. 
3. Ausência de transparência quanto ao tratamento.</v>
      </c>
      <c r="H76">
        <f t="shared" si="53"/>
        <v>90</v>
      </c>
      <c r="I76">
        <f t="shared" si="54"/>
        <v>59</v>
      </c>
      <c r="J76" t="str">
        <f t="shared" si="55"/>
        <v xml:space="preserve">Desconhecimento de fundamentos de segurança da informação. </v>
      </c>
      <c r="K76" t="str">
        <f t="shared" si="56"/>
        <v>1@ Inexistência de prazo pré-estabelecido para retenção e eliminação de dados pessoais#
2+ Desconhecimento de fundamentos de segurança da informação. 
3. Ausência de transparência quanto ao tratamento.</v>
      </c>
      <c r="L76">
        <f t="shared" si="57"/>
        <v>149</v>
      </c>
      <c r="M76" t="str">
        <f t="shared" si="58"/>
        <v>1@ Inexistência de prazo pré-estabelecido para retenção e eliminação de dados pessoais#
2+ Desconhecimento de fundamentos de segurança da informação% 
3. Ausência de transparência quanto ao tratamento.</v>
      </c>
      <c r="N76">
        <f t="shared" si="59"/>
        <v>153</v>
      </c>
      <c r="O76" t="str">
        <f t="shared" si="60"/>
        <v>1@ Inexistência de prazo pré-estabelecido para retenção e eliminação de dados pessoais#
2+ Desconhecimento de fundamentos de segurança da informação% 
3&amp; Ausência de transparência quanto ao tratamento.</v>
      </c>
      <c r="P76">
        <f t="shared" si="61"/>
        <v>201</v>
      </c>
      <c r="Q76">
        <f t="shared" si="62"/>
        <v>48</v>
      </c>
      <c r="R76" t="str">
        <f t="shared" si="63"/>
        <v>Ausência de transparência quanto ao tratamento.</v>
      </c>
      <c r="S76" t="str">
        <f t="shared" si="64"/>
        <v>1@ Inexistência de prazo pré-estabelecido para retenção e eliminação de dados pessoais#
2+ Desconhecimento de fundamentos de segurança da informação% 
3&amp; Ausência de transparência quanto ao tratamento.</v>
      </c>
      <c r="T76">
        <f t="shared" si="65"/>
        <v>201</v>
      </c>
      <c r="U76" t="str">
        <f t="shared" si="66"/>
        <v>1@ Inexistência de prazo pré-estabelecido para retenção e eliminação de dados pessoais#
2+ Desconhecimento de fundamentos de segurança da informação% 
3&amp; Ausência de transparência quanto ao tratamento&amp;</v>
      </c>
      <c r="V76" t="e">
        <f t="shared" si="67"/>
        <v>#VALUE!</v>
      </c>
      <c r="W76" t="e">
        <f t="shared" si="68"/>
        <v>#VALUE!</v>
      </c>
      <c r="X76" t="e">
        <f t="shared" si="69"/>
        <v>#VALUE!</v>
      </c>
      <c r="Y76" t="e">
        <f t="shared" si="70"/>
        <v>#VALUE!</v>
      </c>
      <c r="Z76" t="e">
        <f t="shared" si="71"/>
        <v>#VALUE!</v>
      </c>
    </row>
    <row r="77" spans="1:26" ht="46.5" x14ac:dyDescent="0.3">
      <c r="A77" s="16" t="s">
        <v>231</v>
      </c>
      <c r="B77" s="17" t="s">
        <v>206</v>
      </c>
      <c r="C77">
        <f t="shared" si="48"/>
        <v>2</v>
      </c>
      <c r="D77" t="str">
        <f t="shared" si="49"/>
        <v>1@ Inexistência de prazo pré-estabelecido para retenção e eliminação de dados pessoais.
2. Desconhecimento de fundamentos de segurança da informação. 
3. Ausência de transparência quanto ao tratamento.</v>
      </c>
      <c r="E77">
        <f t="shared" si="50"/>
        <v>87</v>
      </c>
      <c r="F77" t="str">
        <f t="shared" si="51"/>
        <v xml:space="preserve">Inexistência de prazo pré-estabelecido para retenção e eliminação de dados pessoais.
</v>
      </c>
      <c r="G77" t="str">
        <f t="shared" si="52"/>
        <v>1@ Inexistência de prazo pré-estabelecido para retenção e eliminação de dados pessoais#
2. Desconhecimento de fundamentos de segurança da informação. 
3. Ausência de transparência quanto ao tratamento.</v>
      </c>
      <c r="H77">
        <f t="shared" si="53"/>
        <v>90</v>
      </c>
      <c r="I77">
        <f t="shared" si="54"/>
        <v>59</v>
      </c>
      <c r="J77" t="str">
        <f t="shared" si="55"/>
        <v xml:space="preserve">Desconhecimento de fundamentos de segurança da informação. </v>
      </c>
      <c r="K77" t="str">
        <f t="shared" si="56"/>
        <v>1@ Inexistência de prazo pré-estabelecido para retenção e eliminação de dados pessoais#
2+ Desconhecimento de fundamentos de segurança da informação. 
3. Ausência de transparência quanto ao tratamento.</v>
      </c>
      <c r="L77">
        <f t="shared" si="57"/>
        <v>149</v>
      </c>
      <c r="M77" t="str">
        <f t="shared" si="58"/>
        <v>1@ Inexistência de prazo pré-estabelecido para retenção e eliminação de dados pessoais#
2+ Desconhecimento de fundamentos de segurança da informação% 
3. Ausência de transparência quanto ao tratamento.</v>
      </c>
      <c r="N77">
        <f t="shared" si="59"/>
        <v>153</v>
      </c>
      <c r="O77" t="str">
        <f t="shared" si="60"/>
        <v>1@ Inexistência de prazo pré-estabelecido para retenção e eliminação de dados pessoais#
2+ Desconhecimento de fundamentos de segurança da informação% 
3&amp; Ausência de transparência quanto ao tratamento.</v>
      </c>
      <c r="P77">
        <f t="shared" si="61"/>
        <v>201</v>
      </c>
      <c r="Q77">
        <f t="shared" si="62"/>
        <v>48</v>
      </c>
      <c r="R77" t="str">
        <f t="shared" si="63"/>
        <v>Ausência de transparência quanto ao tratamento.</v>
      </c>
      <c r="S77" t="str">
        <f t="shared" si="64"/>
        <v>1@ Inexistência de prazo pré-estabelecido para retenção e eliminação de dados pessoais#
2+ Desconhecimento de fundamentos de segurança da informação% 
3&amp; Ausência de transparência quanto ao tratamento.</v>
      </c>
      <c r="T77">
        <f t="shared" si="65"/>
        <v>201</v>
      </c>
      <c r="U77" t="str">
        <f t="shared" si="66"/>
        <v>1@ Inexistência de prazo pré-estabelecido para retenção e eliminação de dados pessoais#
2+ Desconhecimento de fundamentos de segurança da informação% 
3&amp; Ausência de transparência quanto ao tratamento&amp;</v>
      </c>
      <c r="V77" t="e">
        <f t="shared" si="67"/>
        <v>#VALUE!</v>
      </c>
      <c r="W77" t="e">
        <f t="shared" si="68"/>
        <v>#VALUE!</v>
      </c>
      <c r="X77" t="e">
        <f t="shared" si="69"/>
        <v>#VALUE!</v>
      </c>
      <c r="Y77" t="e">
        <f t="shared" si="70"/>
        <v>#VALUE!</v>
      </c>
      <c r="Z77" t="e">
        <f t="shared" si="71"/>
        <v>#VALUE!</v>
      </c>
    </row>
    <row r="78" spans="1:26" ht="46.5" x14ac:dyDescent="0.3">
      <c r="A78" s="16" t="s">
        <v>232</v>
      </c>
      <c r="B78" s="23" t="s">
        <v>304</v>
      </c>
      <c r="C78">
        <f t="shared" si="48"/>
        <v>2</v>
      </c>
      <c r="D78" t="str">
        <f t="shared" si="49"/>
        <v>1@ Desconhecimento de fundamentos de segurança da informação. 
2. Ausência de transparência quanto ao tratamento.
3. Inexistência de prazo pré-estabelecido para retenção e eliminação de dados pessoais.</v>
      </c>
      <c r="E78">
        <f t="shared" si="50"/>
        <v>61</v>
      </c>
      <c r="F78" t="str">
        <f t="shared" si="51"/>
        <v xml:space="preserve">Desconhecimento de fundamentos de segurança da informação. </v>
      </c>
      <c r="G78" t="str">
        <f t="shared" si="52"/>
        <v>1@ Desconhecimento de fundamentos de segurança da informação# 
2. Ausência de transparência quanto ao tratamento.
3. Inexistência de prazo pré-estabelecido para retenção e eliminação de dados pessoais.</v>
      </c>
      <c r="H78">
        <f t="shared" si="53"/>
        <v>65</v>
      </c>
      <c r="I78">
        <f t="shared" si="54"/>
        <v>48</v>
      </c>
      <c r="J78" t="str">
        <f t="shared" si="55"/>
        <v xml:space="preserve"> Ausência de transparência quanto ao tratamento.</v>
      </c>
      <c r="K78" t="str">
        <f t="shared" si="56"/>
        <v>1@ Desconhecimento de fundamentos de segurança da informação# 
2+ Ausência de transparência quanto ao tratamento.
3. Inexistência de prazo pré-estabelecido para retenção e eliminação de dados pessoais.</v>
      </c>
      <c r="L78">
        <f t="shared" si="57"/>
        <v>113</v>
      </c>
      <c r="M78" t="str">
        <f t="shared" si="58"/>
        <v>1@ Desconhecimento de fundamentos de segurança da informação# 
2+ Ausência de transparência quanto ao tratamento%
3. Inexistência de prazo pré-estabelecido para retenção e eliminação de dados pessoais.</v>
      </c>
      <c r="N78">
        <f t="shared" si="59"/>
        <v>116</v>
      </c>
      <c r="O78" t="str">
        <f t="shared" si="60"/>
        <v>1@ Desconhecimento de fundamentos de segurança da informação# 
2+ Ausência de transparência quanto ao tratamento%
3&amp; Inexistência de prazo pré-estabelecido para retenção e eliminação de dados pessoais.</v>
      </c>
      <c r="P78">
        <f t="shared" si="61"/>
        <v>201</v>
      </c>
      <c r="Q78">
        <f t="shared" si="62"/>
        <v>85</v>
      </c>
      <c r="R78" t="str">
        <f t="shared" si="63"/>
        <v>Inexistência de prazo pré-estabelecido para retenção e eliminação de dados pessoais.</v>
      </c>
      <c r="S78" t="str">
        <f t="shared" si="64"/>
        <v>1@ Desconhecimento de fundamentos de segurança da informação# 
2+ Ausência de transparência quanto ao tratamento%
3&amp; Inexistência de prazo pré-estabelecido para retenção e eliminação de dados pessoais.</v>
      </c>
      <c r="T78">
        <f t="shared" si="65"/>
        <v>201</v>
      </c>
      <c r="U78" t="str">
        <f t="shared" si="66"/>
        <v>1@ Desconhecimento de fundamentos de segurança da informação# 
2+ Ausência de transparência quanto ao tratamento%
3&amp; Inexistência de prazo pré-estabelecido para retenção e eliminação de dados pessoais&amp;</v>
      </c>
      <c r="V78" t="e">
        <f t="shared" si="67"/>
        <v>#VALUE!</v>
      </c>
      <c r="W78" t="e">
        <f t="shared" si="68"/>
        <v>#VALUE!</v>
      </c>
      <c r="X78" t="e">
        <f t="shared" si="69"/>
        <v>#VALUE!</v>
      </c>
      <c r="Y78" t="e">
        <f t="shared" si="70"/>
        <v>#VALUE!</v>
      </c>
      <c r="Z78" t="e">
        <f t="shared" si="71"/>
        <v>#VALUE!</v>
      </c>
    </row>
    <row r="79" spans="1:26" ht="46.5" x14ac:dyDescent="0.3">
      <c r="A79" s="16" t="s">
        <v>236</v>
      </c>
      <c r="B79" s="23" t="s">
        <v>304</v>
      </c>
      <c r="C79">
        <f t="shared" si="48"/>
        <v>2</v>
      </c>
      <c r="D79" t="str">
        <f t="shared" si="49"/>
        <v>1@ Desconhecimento de fundamentos de segurança da informação. 
2. Ausência de transparência quanto ao tratamento.
3. Inexistência de prazo pré-estabelecido para retenção e eliminação de dados pessoais.</v>
      </c>
      <c r="E79">
        <f t="shared" si="50"/>
        <v>61</v>
      </c>
      <c r="F79" t="str">
        <f t="shared" si="51"/>
        <v xml:space="preserve">Desconhecimento de fundamentos de segurança da informação. </v>
      </c>
      <c r="G79" t="str">
        <f t="shared" si="52"/>
        <v>1@ Desconhecimento de fundamentos de segurança da informação# 
2. Ausência de transparência quanto ao tratamento.
3. Inexistência de prazo pré-estabelecido para retenção e eliminação de dados pessoais.</v>
      </c>
      <c r="H79">
        <f t="shared" si="53"/>
        <v>65</v>
      </c>
      <c r="I79">
        <f t="shared" si="54"/>
        <v>48</v>
      </c>
      <c r="J79" t="str">
        <f t="shared" si="55"/>
        <v xml:space="preserve"> Ausência de transparência quanto ao tratamento.</v>
      </c>
      <c r="K79" t="str">
        <f t="shared" si="56"/>
        <v>1@ Desconhecimento de fundamentos de segurança da informação# 
2+ Ausência de transparência quanto ao tratamento.
3. Inexistência de prazo pré-estabelecido para retenção e eliminação de dados pessoais.</v>
      </c>
      <c r="L79">
        <f t="shared" si="57"/>
        <v>113</v>
      </c>
      <c r="M79" t="str">
        <f t="shared" si="58"/>
        <v>1@ Desconhecimento de fundamentos de segurança da informação# 
2+ Ausência de transparência quanto ao tratamento%
3. Inexistência de prazo pré-estabelecido para retenção e eliminação de dados pessoais.</v>
      </c>
      <c r="N79">
        <f t="shared" si="59"/>
        <v>116</v>
      </c>
      <c r="O79" t="str">
        <f t="shared" si="60"/>
        <v>1@ Desconhecimento de fundamentos de segurança da informação# 
2+ Ausência de transparência quanto ao tratamento%
3&amp; Inexistência de prazo pré-estabelecido para retenção e eliminação de dados pessoais.</v>
      </c>
      <c r="P79">
        <f t="shared" si="61"/>
        <v>201</v>
      </c>
      <c r="Q79">
        <f t="shared" si="62"/>
        <v>85</v>
      </c>
      <c r="R79" t="str">
        <f t="shared" si="63"/>
        <v>Inexistência de prazo pré-estabelecido para retenção e eliminação de dados pessoais.</v>
      </c>
      <c r="S79" t="str">
        <f t="shared" si="64"/>
        <v>1@ Desconhecimento de fundamentos de segurança da informação# 
2+ Ausência de transparência quanto ao tratamento%
3&amp; Inexistência de prazo pré-estabelecido para retenção e eliminação de dados pessoais.</v>
      </c>
      <c r="T79">
        <f t="shared" si="65"/>
        <v>201</v>
      </c>
      <c r="U79" t="str">
        <f t="shared" si="66"/>
        <v>1@ Desconhecimento de fundamentos de segurança da informação# 
2+ Ausência de transparência quanto ao tratamento%
3&amp; Inexistência de prazo pré-estabelecido para retenção e eliminação de dados pessoais&amp;</v>
      </c>
      <c r="V79" t="e">
        <f t="shared" si="67"/>
        <v>#VALUE!</v>
      </c>
      <c r="W79" t="e">
        <f t="shared" si="68"/>
        <v>#VALUE!</v>
      </c>
      <c r="X79" t="e">
        <f t="shared" si="69"/>
        <v>#VALUE!</v>
      </c>
      <c r="Y79" t="e">
        <f t="shared" si="70"/>
        <v>#VALUE!</v>
      </c>
      <c r="Z79" t="e">
        <f t="shared" si="71"/>
        <v>#VALUE!</v>
      </c>
    </row>
    <row r="80" spans="1:26" ht="46.5" x14ac:dyDescent="0.3">
      <c r="A80" s="16" t="s">
        <v>237</v>
      </c>
      <c r="B80" s="23" t="s">
        <v>304</v>
      </c>
      <c r="C80">
        <f t="shared" si="48"/>
        <v>2</v>
      </c>
      <c r="D80" t="str">
        <f t="shared" si="49"/>
        <v>1@ Desconhecimento de fundamentos de segurança da informação. 
2. Ausência de transparência quanto ao tratamento.
3. Inexistência de prazo pré-estabelecido para retenção e eliminação de dados pessoais.</v>
      </c>
      <c r="E80">
        <f t="shared" si="50"/>
        <v>61</v>
      </c>
      <c r="F80" t="str">
        <f t="shared" si="51"/>
        <v xml:space="preserve">Desconhecimento de fundamentos de segurança da informação. </v>
      </c>
      <c r="G80" t="str">
        <f t="shared" si="52"/>
        <v>1@ Desconhecimento de fundamentos de segurança da informação# 
2. Ausência de transparência quanto ao tratamento.
3. Inexistência de prazo pré-estabelecido para retenção e eliminação de dados pessoais.</v>
      </c>
      <c r="H80">
        <f t="shared" si="53"/>
        <v>65</v>
      </c>
      <c r="I80">
        <f t="shared" si="54"/>
        <v>48</v>
      </c>
      <c r="J80" t="str">
        <f t="shared" si="55"/>
        <v xml:space="preserve"> Ausência de transparência quanto ao tratamento.</v>
      </c>
      <c r="K80" t="str">
        <f t="shared" si="56"/>
        <v>1@ Desconhecimento de fundamentos de segurança da informação# 
2+ Ausência de transparência quanto ao tratamento.
3. Inexistência de prazo pré-estabelecido para retenção e eliminação de dados pessoais.</v>
      </c>
      <c r="L80">
        <f t="shared" si="57"/>
        <v>113</v>
      </c>
      <c r="M80" t="str">
        <f t="shared" si="58"/>
        <v>1@ Desconhecimento de fundamentos de segurança da informação# 
2+ Ausência de transparência quanto ao tratamento%
3. Inexistência de prazo pré-estabelecido para retenção e eliminação de dados pessoais.</v>
      </c>
      <c r="N80">
        <f t="shared" si="59"/>
        <v>116</v>
      </c>
      <c r="O80" t="str">
        <f t="shared" si="60"/>
        <v>1@ Desconhecimento de fundamentos de segurança da informação# 
2+ Ausência de transparência quanto ao tratamento%
3&amp; Inexistência de prazo pré-estabelecido para retenção e eliminação de dados pessoais.</v>
      </c>
      <c r="P80">
        <f t="shared" si="61"/>
        <v>201</v>
      </c>
      <c r="Q80">
        <f t="shared" si="62"/>
        <v>85</v>
      </c>
      <c r="R80" t="str">
        <f t="shared" si="63"/>
        <v>Inexistência de prazo pré-estabelecido para retenção e eliminação de dados pessoais.</v>
      </c>
      <c r="S80" t="str">
        <f t="shared" si="64"/>
        <v>1@ Desconhecimento de fundamentos de segurança da informação# 
2+ Ausência de transparência quanto ao tratamento%
3&amp; Inexistência de prazo pré-estabelecido para retenção e eliminação de dados pessoais.</v>
      </c>
      <c r="T80">
        <f t="shared" si="65"/>
        <v>201</v>
      </c>
      <c r="U80" t="str">
        <f t="shared" si="66"/>
        <v>1@ Desconhecimento de fundamentos de segurança da informação# 
2+ Ausência de transparência quanto ao tratamento%
3&amp; Inexistência de prazo pré-estabelecido para retenção e eliminação de dados pessoais&amp;</v>
      </c>
      <c r="V80" t="e">
        <f t="shared" si="67"/>
        <v>#VALUE!</v>
      </c>
      <c r="W80" t="e">
        <f t="shared" si="68"/>
        <v>#VALUE!</v>
      </c>
      <c r="X80" t="e">
        <f t="shared" si="69"/>
        <v>#VALUE!</v>
      </c>
      <c r="Y80" t="e">
        <f t="shared" si="70"/>
        <v>#VALUE!</v>
      </c>
      <c r="Z80" t="e">
        <f t="shared" si="71"/>
        <v>#VALUE!</v>
      </c>
    </row>
    <row r="81" spans="1:26" ht="46.5" x14ac:dyDescent="0.3">
      <c r="A81" s="16" t="s">
        <v>240</v>
      </c>
      <c r="B81" s="23" t="s">
        <v>304</v>
      </c>
      <c r="C81">
        <f t="shared" si="48"/>
        <v>2</v>
      </c>
      <c r="D81" t="str">
        <f t="shared" si="49"/>
        <v>1@ Desconhecimento de fundamentos de segurança da informação. 
2. Ausência de transparência quanto ao tratamento.
3. Inexistência de prazo pré-estabelecido para retenção e eliminação de dados pessoais.</v>
      </c>
      <c r="E81">
        <f t="shared" si="50"/>
        <v>61</v>
      </c>
      <c r="F81" t="str">
        <f t="shared" si="51"/>
        <v xml:space="preserve">Desconhecimento de fundamentos de segurança da informação. </v>
      </c>
      <c r="G81" t="str">
        <f t="shared" si="52"/>
        <v>1@ Desconhecimento de fundamentos de segurança da informação# 
2. Ausência de transparência quanto ao tratamento.
3. Inexistência de prazo pré-estabelecido para retenção e eliminação de dados pessoais.</v>
      </c>
      <c r="H81">
        <f t="shared" si="53"/>
        <v>65</v>
      </c>
      <c r="I81">
        <f t="shared" si="54"/>
        <v>48</v>
      </c>
      <c r="J81" t="str">
        <f t="shared" si="55"/>
        <v xml:space="preserve"> Ausência de transparência quanto ao tratamento.</v>
      </c>
      <c r="K81" t="str">
        <f t="shared" si="56"/>
        <v>1@ Desconhecimento de fundamentos de segurança da informação# 
2+ Ausência de transparência quanto ao tratamento.
3. Inexistência de prazo pré-estabelecido para retenção e eliminação de dados pessoais.</v>
      </c>
      <c r="L81">
        <f t="shared" si="57"/>
        <v>113</v>
      </c>
      <c r="M81" t="str">
        <f t="shared" si="58"/>
        <v>1@ Desconhecimento de fundamentos de segurança da informação# 
2+ Ausência de transparência quanto ao tratamento%
3. Inexistência de prazo pré-estabelecido para retenção e eliminação de dados pessoais.</v>
      </c>
      <c r="N81">
        <f t="shared" si="59"/>
        <v>116</v>
      </c>
      <c r="O81" t="str">
        <f t="shared" si="60"/>
        <v>1@ Desconhecimento de fundamentos de segurança da informação# 
2+ Ausência de transparência quanto ao tratamento%
3&amp; Inexistência de prazo pré-estabelecido para retenção e eliminação de dados pessoais.</v>
      </c>
      <c r="P81">
        <f t="shared" si="61"/>
        <v>201</v>
      </c>
      <c r="Q81">
        <f t="shared" si="62"/>
        <v>85</v>
      </c>
      <c r="R81" t="str">
        <f t="shared" si="63"/>
        <v>Inexistência de prazo pré-estabelecido para retenção e eliminação de dados pessoais.</v>
      </c>
      <c r="S81" t="str">
        <f t="shared" si="64"/>
        <v>1@ Desconhecimento de fundamentos de segurança da informação# 
2+ Ausência de transparência quanto ao tratamento%
3&amp; Inexistência de prazo pré-estabelecido para retenção e eliminação de dados pessoais.</v>
      </c>
      <c r="T81">
        <f t="shared" si="65"/>
        <v>201</v>
      </c>
      <c r="U81" t="str">
        <f t="shared" si="66"/>
        <v>1@ Desconhecimento de fundamentos de segurança da informação# 
2+ Ausência de transparência quanto ao tratamento%
3&amp; Inexistência de prazo pré-estabelecido para retenção e eliminação de dados pessoais&amp;</v>
      </c>
      <c r="V81" t="e">
        <f t="shared" si="67"/>
        <v>#VALUE!</v>
      </c>
      <c r="W81" t="e">
        <f t="shared" si="68"/>
        <v>#VALUE!</v>
      </c>
      <c r="X81" t="e">
        <f t="shared" si="69"/>
        <v>#VALUE!</v>
      </c>
      <c r="Y81" t="e">
        <f t="shared" si="70"/>
        <v>#VALUE!</v>
      </c>
      <c r="Z81" t="e">
        <f t="shared" si="71"/>
        <v>#VALUE!</v>
      </c>
    </row>
    <row r="82" spans="1:26" ht="46.5" x14ac:dyDescent="0.3">
      <c r="A82" s="16" t="s">
        <v>242</v>
      </c>
      <c r="B82" s="24" t="s">
        <v>304</v>
      </c>
      <c r="C82">
        <f t="shared" si="48"/>
        <v>2</v>
      </c>
      <c r="D82" t="str">
        <f t="shared" si="49"/>
        <v>1@ Desconhecimento de fundamentos de segurança da informação. 
2. Ausência de transparência quanto ao tratamento.
3. Inexistência de prazo pré-estabelecido para retenção e eliminação de dados pessoais.</v>
      </c>
      <c r="E82">
        <f t="shared" si="50"/>
        <v>61</v>
      </c>
      <c r="F82" t="str">
        <f t="shared" si="51"/>
        <v xml:space="preserve">Desconhecimento de fundamentos de segurança da informação. </v>
      </c>
      <c r="G82" t="str">
        <f t="shared" si="52"/>
        <v>1@ Desconhecimento de fundamentos de segurança da informação# 
2. Ausência de transparência quanto ao tratamento.
3. Inexistência de prazo pré-estabelecido para retenção e eliminação de dados pessoais.</v>
      </c>
      <c r="H82">
        <f t="shared" si="53"/>
        <v>65</v>
      </c>
      <c r="I82">
        <f t="shared" si="54"/>
        <v>48</v>
      </c>
      <c r="J82" t="str">
        <f t="shared" si="55"/>
        <v xml:space="preserve"> Ausência de transparência quanto ao tratamento.</v>
      </c>
      <c r="K82" t="str">
        <f t="shared" si="56"/>
        <v>1@ Desconhecimento de fundamentos de segurança da informação# 
2+ Ausência de transparência quanto ao tratamento.
3. Inexistência de prazo pré-estabelecido para retenção e eliminação de dados pessoais.</v>
      </c>
      <c r="L82">
        <f t="shared" si="57"/>
        <v>113</v>
      </c>
      <c r="M82" t="str">
        <f t="shared" si="58"/>
        <v>1@ Desconhecimento de fundamentos de segurança da informação# 
2+ Ausência de transparência quanto ao tratamento%
3. Inexistência de prazo pré-estabelecido para retenção e eliminação de dados pessoais.</v>
      </c>
      <c r="N82">
        <f t="shared" si="59"/>
        <v>116</v>
      </c>
      <c r="O82" t="str">
        <f t="shared" si="60"/>
        <v>1@ Desconhecimento de fundamentos de segurança da informação# 
2+ Ausência de transparência quanto ao tratamento%
3&amp; Inexistência de prazo pré-estabelecido para retenção e eliminação de dados pessoais.</v>
      </c>
      <c r="P82">
        <f t="shared" si="61"/>
        <v>201</v>
      </c>
      <c r="Q82">
        <f t="shared" si="62"/>
        <v>85</v>
      </c>
      <c r="R82" t="str">
        <f t="shared" si="63"/>
        <v>Inexistência de prazo pré-estabelecido para retenção e eliminação de dados pessoais.</v>
      </c>
      <c r="S82" t="str">
        <f t="shared" si="64"/>
        <v>1@ Desconhecimento de fundamentos de segurança da informação# 
2+ Ausência de transparência quanto ao tratamento%
3&amp; Inexistência de prazo pré-estabelecido para retenção e eliminação de dados pessoais.</v>
      </c>
      <c r="T82">
        <f t="shared" si="65"/>
        <v>201</v>
      </c>
      <c r="U82" t="str">
        <f t="shared" si="66"/>
        <v>1@ Desconhecimento de fundamentos de segurança da informação# 
2+ Ausência de transparência quanto ao tratamento%
3&amp; Inexistência de prazo pré-estabelecido para retenção e eliminação de dados pessoais&amp;</v>
      </c>
      <c r="V82" t="e">
        <f t="shared" si="67"/>
        <v>#VALUE!</v>
      </c>
      <c r="W82" t="e">
        <f t="shared" si="68"/>
        <v>#VALUE!</v>
      </c>
      <c r="X82" t="e">
        <f t="shared" si="69"/>
        <v>#VALUE!</v>
      </c>
      <c r="Y82" t="e">
        <f t="shared" si="70"/>
        <v>#VALUE!</v>
      </c>
      <c r="Z82" t="e">
        <f t="shared" si="71"/>
        <v>#VALUE!</v>
      </c>
    </row>
    <row r="83" spans="1:26" ht="31" x14ac:dyDescent="0.3">
      <c r="A83" s="16" t="s">
        <v>243</v>
      </c>
      <c r="B83" s="25" t="s">
        <v>308</v>
      </c>
      <c r="C83">
        <f t="shared" si="48"/>
        <v>2</v>
      </c>
      <c r="D83" t="str">
        <f t="shared" si="49"/>
        <v>1@ Ausência de transparência quanto ao tratamento.
2. Inexistência de prazo pré-estabelecido para retenção e eliminação de dados pessoais.</v>
      </c>
      <c r="E83">
        <f t="shared" si="50"/>
        <v>50</v>
      </c>
      <c r="F83" t="str">
        <f t="shared" si="51"/>
        <v xml:space="preserve">Ausência de transparência quanto ao tratamento.
</v>
      </c>
      <c r="G83" t="str">
        <f t="shared" si="52"/>
        <v>1@ Ausência de transparência quanto ao tratamento#
2. Inexistência de prazo pré-estabelecido para retenção e eliminação de dados pessoais.</v>
      </c>
      <c r="H83">
        <f t="shared" si="53"/>
        <v>53</v>
      </c>
      <c r="I83">
        <f t="shared" si="54"/>
        <v>85</v>
      </c>
      <c r="J83" t="str">
        <f t="shared" si="55"/>
        <v>Inexistência de prazo pré-estabelecido para retenção e eliminação de dados pessoais.</v>
      </c>
      <c r="K83" t="str">
        <f t="shared" si="56"/>
        <v>1@ Ausência de transparência quanto ao tratamento#
2+ Inexistência de prazo pré-estabelecido para retenção e eliminação de dados pessoais.</v>
      </c>
      <c r="L83">
        <f t="shared" si="57"/>
        <v>138</v>
      </c>
      <c r="M83" t="str">
        <f t="shared" si="58"/>
        <v>1@ Ausência de transparência quanto ao tratamento#
2+ Inexistência de prazo pré-estabelecido para retenção e eliminação de dados pessoais%</v>
      </c>
      <c r="N83" t="e">
        <f t="shared" si="59"/>
        <v>#VALUE!</v>
      </c>
      <c r="O83" t="e">
        <f t="shared" si="60"/>
        <v>#VALUE!</v>
      </c>
      <c r="P83" t="e">
        <f t="shared" si="61"/>
        <v>#VALUE!</v>
      </c>
      <c r="Q83" t="e">
        <f t="shared" si="62"/>
        <v>#VALUE!</v>
      </c>
      <c r="R83" t="e">
        <f t="shared" si="63"/>
        <v>#VALUE!</v>
      </c>
      <c r="S83" t="e">
        <f t="shared" si="64"/>
        <v>#VALUE!</v>
      </c>
      <c r="T83" t="e">
        <f t="shared" si="65"/>
        <v>#VALUE!</v>
      </c>
      <c r="U83" t="e">
        <f t="shared" si="66"/>
        <v>#VALUE!</v>
      </c>
      <c r="V83" t="e">
        <f t="shared" si="67"/>
        <v>#VALUE!</v>
      </c>
      <c r="W83" t="e">
        <f t="shared" si="68"/>
        <v>#VALUE!</v>
      </c>
      <c r="X83" t="e">
        <f t="shared" si="69"/>
        <v>#VALUE!</v>
      </c>
      <c r="Y83" t="e">
        <f t="shared" si="70"/>
        <v>#VALUE!</v>
      </c>
      <c r="Z83" t="e">
        <f t="shared" si="71"/>
        <v>#VALUE!</v>
      </c>
    </row>
    <row r="84" spans="1:26" ht="31" x14ac:dyDescent="0.3">
      <c r="A84" s="16" t="s">
        <v>244</v>
      </c>
      <c r="B84" s="23" t="s">
        <v>2307</v>
      </c>
      <c r="C84">
        <f t="shared" si="48"/>
        <v>2</v>
      </c>
      <c r="D84" t="str">
        <f t="shared" si="49"/>
        <v>1@ Desconhecimento de fundamentos de segurança da informação. 
2. Ausência de transparência quanto ao tratamento.</v>
      </c>
      <c r="E84">
        <f t="shared" si="50"/>
        <v>61</v>
      </c>
      <c r="F84" t="str">
        <f t="shared" si="51"/>
        <v xml:space="preserve">Desconhecimento de fundamentos de segurança da informação. </v>
      </c>
      <c r="G84" t="str">
        <f t="shared" si="52"/>
        <v>1@ Desconhecimento de fundamentos de segurança da informação# 
2. Ausência de transparência quanto ao tratamento.</v>
      </c>
      <c r="H84">
        <f t="shared" si="53"/>
        <v>65</v>
      </c>
      <c r="I84">
        <f t="shared" si="54"/>
        <v>48</v>
      </c>
      <c r="J84" t="str">
        <f t="shared" si="55"/>
        <v xml:space="preserve"> Ausência de transparência quanto ao tratamento.</v>
      </c>
      <c r="K84" t="str">
        <f t="shared" si="56"/>
        <v>1@ Desconhecimento de fundamentos de segurança da informação# 
2+ Ausência de transparência quanto ao tratamento.</v>
      </c>
      <c r="L84">
        <f t="shared" si="57"/>
        <v>113</v>
      </c>
      <c r="M84" t="str">
        <f t="shared" si="58"/>
        <v>1@ Desconhecimento de fundamentos de segurança da informação# 
2+ Ausência de transparência quanto ao tratamento%</v>
      </c>
      <c r="N84" t="e">
        <f t="shared" si="59"/>
        <v>#VALUE!</v>
      </c>
      <c r="O84" t="e">
        <f t="shared" si="60"/>
        <v>#VALUE!</v>
      </c>
      <c r="P84" t="e">
        <f t="shared" si="61"/>
        <v>#VALUE!</v>
      </c>
      <c r="Q84" t="e">
        <f t="shared" si="62"/>
        <v>#VALUE!</v>
      </c>
      <c r="R84" t="e">
        <f t="shared" si="63"/>
        <v>#VALUE!</v>
      </c>
      <c r="S84" t="e">
        <f t="shared" si="64"/>
        <v>#VALUE!</v>
      </c>
      <c r="T84" t="e">
        <f t="shared" si="65"/>
        <v>#VALUE!</v>
      </c>
      <c r="U84" t="e">
        <f t="shared" si="66"/>
        <v>#VALUE!</v>
      </c>
      <c r="V84" t="e">
        <f t="shared" si="67"/>
        <v>#VALUE!</v>
      </c>
      <c r="W84" t="e">
        <f t="shared" si="68"/>
        <v>#VALUE!</v>
      </c>
      <c r="X84" t="e">
        <f t="shared" si="69"/>
        <v>#VALUE!</v>
      </c>
      <c r="Y84" t="e">
        <f t="shared" si="70"/>
        <v>#VALUE!</v>
      </c>
      <c r="Z84" t="e">
        <f t="shared" si="71"/>
        <v>#VALUE!</v>
      </c>
    </row>
    <row r="85" spans="1:26" ht="31" x14ac:dyDescent="0.3">
      <c r="A85" s="16" t="s">
        <v>245</v>
      </c>
      <c r="B85" s="23" t="s">
        <v>91</v>
      </c>
      <c r="C85">
        <f t="shared" si="48"/>
        <v>2</v>
      </c>
      <c r="D85" t="str">
        <f t="shared" si="49"/>
        <v>1@ Desconhecimento de fundamentos de segurança da informação.
2. Inexistência de prazo pré-estabelecido para retenção e eliminação de dados pessoais.</v>
      </c>
      <c r="E85">
        <f t="shared" si="50"/>
        <v>61</v>
      </c>
      <c r="F85" t="str">
        <f t="shared" si="51"/>
        <v xml:space="preserve">Desconhecimento de fundamentos de segurança da informação.
</v>
      </c>
      <c r="G85" t="str">
        <f t="shared" si="52"/>
        <v>1@ Desconhecimento de fundamentos de segurança da informação#
2. Inexistência de prazo pré-estabelecido para retenção e eliminação de dados pessoais.</v>
      </c>
      <c r="H85">
        <f t="shared" si="53"/>
        <v>64</v>
      </c>
      <c r="I85">
        <f t="shared" si="54"/>
        <v>85</v>
      </c>
      <c r="J85" t="str">
        <f t="shared" si="55"/>
        <v>Inexistência de prazo pré-estabelecido para retenção e eliminação de dados pessoais.</v>
      </c>
      <c r="K85" t="str">
        <f t="shared" si="56"/>
        <v>1@ Desconhecimento de fundamentos de segurança da informação#
2+ Inexistência de prazo pré-estabelecido para retenção e eliminação de dados pessoais.</v>
      </c>
      <c r="L85">
        <f t="shared" si="57"/>
        <v>149</v>
      </c>
      <c r="M85" t="str">
        <f t="shared" si="58"/>
        <v>1@ Desconhecimento de fundamentos de segurança da informação#
2+ Inexistência de prazo pré-estabelecido para retenção e eliminação de dados pessoais%</v>
      </c>
      <c r="N85" t="e">
        <f t="shared" si="59"/>
        <v>#VALUE!</v>
      </c>
      <c r="O85" t="e">
        <f t="shared" si="60"/>
        <v>#VALUE!</v>
      </c>
      <c r="P85" t="e">
        <f t="shared" si="61"/>
        <v>#VALUE!</v>
      </c>
      <c r="Q85" t="e">
        <f t="shared" si="62"/>
        <v>#VALUE!</v>
      </c>
      <c r="R85" t="e">
        <f t="shared" si="63"/>
        <v>#VALUE!</v>
      </c>
      <c r="S85" t="e">
        <f t="shared" si="64"/>
        <v>#VALUE!</v>
      </c>
      <c r="T85" t="e">
        <f t="shared" si="65"/>
        <v>#VALUE!</v>
      </c>
      <c r="U85" t="e">
        <f t="shared" si="66"/>
        <v>#VALUE!</v>
      </c>
      <c r="V85" t="e">
        <f t="shared" si="67"/>
        <v>#VALUE!</v>
      </c>
      <c r="W85" t="e">
        <f t="shared" si="68"/>
        <v>#VALUE!</v>
      </c>
      <c r="X85" t="e">
        <f t="shared" si="69"/>
        <v>#VALUE!</v>
      </c>
      <c r="Y85" t="e">
        <f t="shared" si="70"/>
        <v>#VALUE!</v>
      </c>
      <c r="Z85" t="e">
        <f t="shared" si="71"/>
        <v>#VALUE!</v>
      </c>
    </row>
    <row r="86" spans="1:26" ht="31" x14ac:dyDescent="0.3">
      <c r="A86" s="16" t="s">
        <v>248</v>
      </c>
      <c r="B86" s="23" t="s">
        <v>2307</v>
      </c>
      <c r="C86">
        <f t="shared" si="48"/>
        <v>2</v>
      </c>
      <c r="D86" t="str">
        <f t="shared" si="49"/>
        <v>1@ Desconhecimento de fundamentos de segurança da informação. 
2. Ausência de transparência quanto ao tratamento.</v>
      </c>
      <c r="E86">
        <f t="shared" si="50"/>
        <v>61</v>
      </c>
      <c r="F86" t="str">
        <f t="shared" si="51"/>
        <v xml:space="preserve">Desconhecimento de fundamentos de segurança da informação. </v>
      </c>
      <c r="G86" t="str">
        <f t="shared" si="52"/>
        <v>1@ Desconhecimento de fundamentos de segurança da informação# 
2. Ausência de transparência quanto ao tratamento.</v>
      </c>
      <c r="H86">
        <f t="shared" si="53"/>
        <v>65</v>
      </c>
      <c r="I86">
        <f t="shared" si="54"/>
        <v>48</v>
      </c>
      <c r="J86" t="str">
        <f t="shared" si="55"/>
        <v xml:space="preserve"> Ausência de transparência quanto ao tratamento.</v>
      </c>
      <c r="K86" t="str">
        <f t="shared" si="56"/>
        <v>1@ Desconhecimento de fundamentos de segurança da informação# 
2+ Ausência de transparência quanto ao tratamento.</v>
      </c>
      <c r="L86">
        <f t="shared" si="57"/>
        <v>113</v>
      </c>
      <c r="M86" t="str">
        <f t="shared" si="58"/>
        <v>1@ Desconhecimento de fundamentos de segurança da informação# 
2+ Ausência de transparência quanto ao tratamento%</v>
      </c>
      <c r="N86" t="e">
        <f t="shared" si="59"/>
        <v>#VALUE!</v>
      </c>
      <c r="O86" t="e">
        <f t="shared" si="60"/>
        <v>#VALUE!</v>
      </c>
      <c r="P86" t="e">
        <f t="shared" si="61"/>
        <v>#VALUE!</v>
      </c>
      <c r="Q86" t="e">
        <f t="shared" si="62"/>
        <v>#VALUE!</v>
      </c>
      <c r="R86" t="e">
        <f t="shared" si="63"/>
        <v>#VALUE!</v>
      </c>
      <c r="S86" t="e">
        <f t="shared" si="64"/>
        <v>#VALUE!</v>
      </c>
      <c r="T86" t="e">
        <f t="shared" si="65"/>
        <v>#VALUE!</v>
      </c>
      <c r="U86" t="e">
        <f t="shared" si="66"/>
        <v>#VALUE!</v>
      </c>
      <c r="V86" t="e">
        <f t="shared" si="67"/>
        <v>#VALUE!</v>
      </c>
      <c r="W86" t="e">
        <f t="shared" si="68"/>
        <v>#VALUE!</v>
      </c>
      <c r="X86" t="e">
        <f t="shared" si="69"/>
        <v>#VALUE!</v>
      </c>
      <c r="Y86" t="e">
        <f t="shared" si="70"/>
        <v>#VALUE!</v>
      </c>
      <c r="Z86" t="e">
        <f t="shared" si="71"/>
        <v>#VALUE!</v>
      </c>
    </row>
    <row r="87" spans="1:26" ht="46.5" x14ac:dyDescent="0.3">
      <c r="A87" s="16" t="s">
        <v>250</v>
      </c>
      <c r="B87" s="13" t="s">
        <v>2304</v>
      </c>
      <c r="C87">
        <f t="shared" si="48"/>
        <v>2</v>
      </c>
      <c r="D87" t="str">
        <f t="shared" si="49"/>
        <v xml:space="preserve">1@ Desconhecimento de fundamentos de segurança da informação. 
2. Ausência de transparência quanto ao tratamento.
</v>
      </c>
      <c r="E87">
        <f t="shared" si="50"/>
        <v>61</v>
      </c>
      <c r="F87" t="str">
        <f t="shared" si="51"/>
        <v xml:space="preserve">Desconhecimento de fundamentos de segurança da informação. </v>
      </c>
      <c r="G87" t="str">
        <f t="shared" si="52"/>
        <v xml:space="preserve">1@ Desconhecimento de fundamentos de segurança da informação# 
2. Ausência de transparência quanto ao tratamento.
</v>
      </c>
      <c r="H87">
        <f t="shared" si="53"/>
        <v>65</v>
      </c>
      <c r="I87">
        <f t="shared" si="54"/>
        <v>48</v>
      </c>
      <c r="J87" t="str">
        <f t="shared" si="55"/>
        <v xml:space="preserve"> Ausência de transparência quanto ao tratamento.</v>
      </c>
      <c r="K87" t="str">
        <f t="shared" si="56"/>
        <v xml:space="preserve">1@ Desconhecimento de fundamentos de segurança da informação# 
2+ Ausência de transparência quanto ao tratamento.
</v>
      </c>
      <c r="L87">
        <f t="shared" si="57"/>
        <v>113</v>
      </c>
      <c r="M87" t="str">
        <f t="shared" si="58"/>
        <v xml:space="preserve">1@ Desconhecimento de fundamentos de segurança da informação# 
2+ Ausência de transparência quanto ao tratamento%
</v>
      </c>
      <c r="N87" t="e">
        <f t="shared" si="59"/>
        <v>#VALUE!</v>
      </c>
      <c r="O87" t="e">
        <f t="shared" si="60"/>
        <v>#VALUE!</v>
      </c>
      <c r="P87" t="e">
        <f t="shared" si="61"/>
        <v>#VALUE!</v>
      </c>
      <c r="Q87" t="e">
        <f t="shared" si="62"/>
        <v>#VALUE!</v>
      </c>
      <c r="R87" t="e">
        <f t="shared" si="63"/>
        <v>#VALUE!</v>
      </c>
      <c r="S87" t="e">
        <f t="shared" si="64"/>
        <v>#VALUE!</v>
      </c>
      <c r="T87" t="e">
        <f t="shared" si="65"/>
        <v>#VALUE!</v>
      </c>
      <c r="U87" t="e">
        <f t="shared" si="66"/>
        <v>#VALUE!</v>
      </c>
      <c r="V87" t="e">
        <f t="shared" si="67"/>
        <v>#VALUE!</v>
      </c>
      <c r="W87" t="e">
        <f t="shared" si="68"/>
        <v>#VALUE!</v>
      </c>
      <c r="X87" t="e">
        <f t="shared" si="69"/>
        <v>#VALUE!</v>
      </c>
      <c r="Y87" t="e">
        <f t="shared" si="70"/>
        <v>#VALUE!</v>
      </c>
      <c r="Z87" t="e">
        <f t="shared" si="71"/>
        <v>#VALUE!</v>
      </c>
    </row>
    <row r="88" spans="1:26" ht="46.5" x14ac:dyDescent="0.3">
      <c r="A88" s="16" t="s">
        <v>253</v>
      </c>
      <c r="B88" s="13" t="s">
        <v>2304</v>
      </c>
      <c r="C88">
        <f t="shared" si="48"/>
        <v>2</v>
      </c>
      <c r="D88" t="str">
        <f t="shared" si="49"/>
        <v xml:space="preserve">1@ Desconhecimento de fundamentos de segurança da informação. 
2. Ausência de transparência quanto ao tratamento.
</v>
      </c>
      <c r="E88">
        <f t="shared" si="50"/>
        <v>61</v>
      </c>
      <c r="F88" t="str">
        <f t="shared" si="51"/>
        <v xml:space="preserve">Desconhecimento de fundamentos de segurança da informação. </v>
      </c>
      <c r="G88" t="str">
        <f t="shared" si="52"/>
        <v xml:space="preserve">1@ Desconhecimento de fundamentos de segurança da informação# 
2. Ausência de transparência quanto ao tratamento.
</v>
      </c>
      <c r="H88">
        <f t="shared" si="53"/>
        <v>65</v>
      </c>
      <c r="I88">
        <f t="shared" si="54"/>
        <v>48</v>
      </c>
      <c r="J88" t="str">
        <f t="shared" si="55"/>
        <v xml:space="preserve"> Ausência de transparência quanto ao tratamento.</v>
      </c>
      <c r="K88" t="str">
        <f t="shared" si="56"/>
        <v xml:space="preserve">1@ Desconhecimento de fundamentos de segurança da informação# 
2+ Ausência de transparência quanto ao tratamento.
</v>
      </c>
      <c r="L88">
        <f t="shared" si="57"/>
        <v>113</v>
      </c>
      <c r="M88" t="str">
        <f t="shared" si="58"/>
        <v xml:space="preserve">1@ Desconhecimento de fundamentos de segurança da informação# 
2+ Ausência de transparência quanto ao tratamento%
</v>
      </c>
      <c r="N88" t="e">
        <f t="shared" si="59"/>
        <v>#VALUE!</v>
      </c>
      <c r="O88" t="e">
        <f t="shared" si="60"/>
        <v>#VALUE!</v>
      </c>
      <c r="P88" t="e">
        <f t="shared" si="61"/>
        <v>#VALUE!</v>
      </c>
      <c r="Q88" t="e">
        <f t="shared" si="62"/>
        <v>#VALUE!</v>
      </c>
      <c r="R88" t="e">
        <f t="shared" si="63"/>
        <v>#VALUE!</v>
      </c>
      <c r="S88" t="e">
        <f t="shared" si="64"/>
        <v>#VALUE!</v>
      </c>
      <c r="T88" t="e">
        <f t="shared" si="65"/>
        <v>#VALUE!</v>
      </c>
      <c r="U88" t="e">
        <f t="shared" si="66"/>
        <v>#VALUE!</v>
      </c>
      <c r="V88" t="e">
        <f t="shared" si="67"/>
        <v>#VALUE!</v>
      </c>
      <c r="W88" t="e">
        <f t="shared" si="68"/>
        <v>#VALUE!</v>
      </c>
      <c r="X88" t="e">
        <f t="shared" si="69"/>
        <v>#VALUE!</v>
      </c>
      <c r="Y88" t="e">
        <f t="shared" si="70"/>
        <v>#VALUE!</v>
      </c>
      <c r="Z88" t="e">
        <f t="shared" si="71"/>
        <v>#VALUE!</v>
      </c>
    </row>
    <row r="89" spans="1:26" ht="46.5" x14ac:dyDescent="0.3">
      <c r="A89" s="16" t="s">
        <v>254</v>
      </c>
      <c r="B89" s="13" t="s">
        <v>304</v>
      </c>
      <c r="C89">
        <f t="shared" si="48"/>
        <v>2</v>
      </c>
      <c r="D89" t="str">
        <f t="shared" si="49"/>
        <v>1@ Desconhecimento de fundamentos de segurança da informação. 
2. Ausência de transparência quanto ao tratamento.
3. Inexistência de prazo pré-estabelecido para retenção e eliminação de dados pessoais.</v>
      </c>
      <c r="E89">
        <f t="shared" si="50"/>
        <v>61</v>
      </c>
      <c r="F89" t="str">
        <f t="shared" si="51"/>
        <v xml:space="preserve">Desconhecimento de fundamentos de segurança da informação. </v>
      </c>
      <c r="G89" t="str">
        <f t="shared" si="52"/>
        <v>1@ Desconhecimento de fundamentos de segurança da informação# 
2. Ausência de transparência quanto ao tratamento.
3. Inexistência de prazo pré-estabelecido para retenção e eliminação de dados pessoais.</v>
      </c>
      <c r="H89">
        <f t="shared" si="53"/>
        <v>65</v>
      </c>
      <c r="I89">
        <f t="shared" si="54"/>
        <v>48</v>
      </c>
      <c r="J89" t="str">
        <f t="shared" si="55"/>
        <v xml:space="preserve"> Ausência de transparência quanto ao tratamento.</v>
      </c>
      <c r="K89" t="str">
        <f t="shared" si="56"/>
        <v>1@ Desconhecimento de fundamentos de segurança da informação# 
2+ Ausência de transparência quanto ao tratamento.
3. Inexistência de prazo pré-estabelecido para retenção e eliminação de dados pessoais.</v>
      </c>
      <c r="L89">
        <f t="shared" si="57"/>
        <v>113</v>
      </c>
      <c r="M89" t="str">
        <f t="shared" si="58"/>
        <v>1@ Desconhecimento de fundamentos de segurança da informação# 
2+ Ausência de transparência quanto ao tratamento%
3. Inexistência de prazo pré-estabelecido para retenção e eliminação de dados pessoais.</v>
      </c>
      <c r="N89">
        <f t="shared" si="59"/>
        <v>116</v>
      </c>
      <c r="O89" t="str">
        <f t="shared" si="60"/>
        <v>1@ Desconhecimento de fundamentos de segurança da informação# 
2+ Ausência de transparência quanto ao tratamento%
3&amp; Inexistência de prazo pré-estabelecido para retenção e eliminação de dados pessoais.</v>
      </c>
      <c r="P89">
        <f t="shared" si="61"/>
        <v>201</v>
      </c>
      <c r="Q89">
        <f t="shared" si="62"/>
        <v>85</v>
      </c>
      <c r="R89" t="str">
        <f t="shared" si="63"/>
        <v>Inexistência de prazo pré-estabelecido para retenção e eliminação de dados pessoais.</v>
      </c>
      <c r="S89" t="str">
        <f t="shared" si="64"/>
        <v>1@ Desconhecimento de fundamentos de segurança da informação# 
2+ Ausência de transparência quanto ao tratamento%
3&amp; Inexistência de prazo pré-estabelecido para retenção e eliminação de dados pessoais.</v>
      </c>
      <c r="T89">
        <f t="shared" si="65"/>
        <v>201</v>
      </c>
      <c r="U89" t="str">
        <f t="shared" si="66"/>
        <v>1@ Desconhecimento de fundamentos de segurança da informação# 
2+ Ausência de transparência quanto ao tratamento%
3&amp; Inexistência de prazo pré-estabelecido para retenção e eliminação de dados pessoais&amp;</v>
      </c>
      <c r="V89" t="e">
        <f t="shared" si="67"/>
        <v>#VALUE!</v>
      </c>
      <c r="W89" t="e">
        <f t="shared" si="68"/>
        <v>#VALUE!</v>
      </c>
      <c r="X89" t="e">
        <f t="shared" si="69"/>
        <v>#VALUE!</v>
      </c>
      <c r="Y89" t="e">
        <f t="shared" si="70"/>
        <v>#VALUE!</v>
      </c>
      <c r="Z89" t="e">
        <f t="shared" si="71"/>
        <v>#VALUE!</v>
      </c>
    </row>
    <row r="90" spans="1:26" ht="46.5" x14ac:dyDescent="0.3">
      <c r="A90" s="16" t="s">
        <v>255</v>
      </c>
      <c r="B90" s="13" t="s">
        <v>2304</v>
      </c>
      <c r="C90">
        <f t="shared" si="48"/>
        <v>2</v>
      </c>
      <c r="D90" t="str">
        <f t="shared" si="49"/>
        <v xml:space="preserve">1@ Desconhecimento de fundamentos de segurança da informação. 
2. Ausência de transparência quanto ao tratamento.
</v>
      </c>
      <c r="E90">
        <f t="shared" si="50"/>
        <v>61</v>
      </c>
      <c r="F90" t="str">
        <f t="shared" si="51"/>
        <v xml:space="preserve">Desconhecimento de fundamentos de segurança da informação. </v>
      </c>
      <c r="G90" t="str">
        <f t="shared" si="52"/>
        <v xml:space="preserve">1@ Desconhecimento de fundamentos de segurança da informação# 
2. Ausência de transparência quanto ao tratamento.
</v>
      </c>
      <c r="H90">
        <f t="shared" si="53"/>
        <v>65</v>
      </c>
      <c r="I90">
        <f t="shared" si="54"/>
        <v>48</v>
      </c>
      <c r="J90" t="str">
        <f t="shared" si="55"/>
        <v xml:space="preserve"> Ausência de transparência quanto ao tratamento.</v>
      </c>
      <c r="K90" t="str">
        <f t="shared" si="56"/>
        <v xml:space="preserve">1@ Desconhecimento de fundamentos de segurança da informação# 
2+ Ausência de transparência quanto ao tratamento.
</v>
      </c>
      <c r="L90">
        <f t="shared" si="57"/>
        <v>113</v>
      </c>
      <c r="M90" t="str">
        <f t="shared" si="58"/>
        <v xml:space="preserve">1@ Desconhecimento de fundamentos de segurança da informação# 
2+ Ausência de transparência quanto ao tratamento%
</v>
      </c>
      <c r="N90" t="e">
        <f t="shared" si="59"/>
        <v>#VALUE!</v>
      </c>
      <c r="O90" t="e">
        <f t="shared" si="60"/>
        <v>#VALUE!</v>
      </c>
      <c r="P90" t="e">
        <f t="shared" si="61"/>
        <v>#VALUE!</v>
      </c>
      <c r="Q90" t="e">
        <f t="shared" si="62"/>
        <v>#VALUE!</v>
      </c>
      <c r="R90" t="e">
        <f t="shared" si="63"/>
        <v>#VALUE!</v>
      </c>
      <c r="S90" t="e">
        <f t="shared" si="64"/>
        <v>#VALUE!</v>
      </c>
      <c r="T90" t="e">
        <f t="shared" si="65"/>
        <v>#VALUE!</v>
      </c>
      <c r="U90" t="e">
        <f t="shared" si="66"/>
        <v>#VALUE!</v>
      </c>
      <c r="V90" t="e">
        <f t="shared" si="67"/>
        <v>#VALUE!</v>
      </c>
      <c r="W90" t="e">
        <f t="shared" si="68"/>
        <v>#VALUE!</v>
      </c>
      <c r="X90" t="e">
        <f t="shared" si="69"/>
        <v>#VALUE!</v>
      </c>
      <c r="Y90" t="e">
        <f t="shared" si="70"/>
        <v>#VALUE!</v>
      </c>
      <c r="Z90" t="e">
        <f t="shared" si="71"/>
        <v>#VALUE!</v>
      </c>
    </row>
    <row r="91" spans="1:26" ht="46.5" x14ac:dyDescent="0.3">
      <c r="A91" s="16" t="s">
        <v>257</v>
      </c>
      <c r="B91" s="13" t="s">
        <v>304</v>
      </c>
      <c r="C91">
        <f t="shared" si="48"/>
        <v>2</v>
      </c>
      <c r="D91" t="str">
        <f t="shared" si="49"/>
        <v>1@ Desconhecimento de fundamentos de segurança da informação. 
2. Ausência de transparência quanto ao tratamento.
3. Inexistência de prazo pré-estabelecido para retenção e eliminação de dados pessoais.</v>
      </c>
      <c r="E91">
        <f t="shared" si="50"/>
        <v>61</v>
      </c>
      <c r="F91" t="str">
        <f t="shared" si="51"/>
        <v xml:space="preserve">Desconhecimento de fundamentos de segurança da informação. </v>
      </c>
      <c r="G91" t="str">
        <f t="shared" si="52"/>
        <v>1@ Desconhecimento de fundamentos de segurança da informação# 
2. Ausência de transparência quanto ao tratamento.
3. Inexistência de prazo pré-estabelecido para retenção e eliminação de dados pessoais.</v>
      </c>
      <c r="H91">
        <f t="shared" si="53"/>
        <v>65</v>
      </c>
      <c r="I91">
        <f t="shared" si="54"/>
        <v>48</v>
      </c>
      <c r="J91" t="str">
        <f t="shared" si="55"/>
        <v xml:space="preserve"> Ausência de transparência quanto ao tratamento.</v>
      </c>
      <c r="K91" t="str">
        <f t="shared" si="56"/>
        <v>1@ Desconhecimento de fundamentos de segurança da informação# 
2+ Ausência de transparência quanto ao tratamento.
3. Inexistência de prazo pré-estabelecido para retenção e eliminação de dados pessoais.</v>
      </c>
      <c r="L91">
        <f t="shared" si="57"/>
        <v>113</v>
      </c>
      <c r="M91" t="str">
        <f t="shared" si="58"/>
        <v>1@ Desconhecimento de fundamentos de segurança da informação# 
2+ Ausência de transparência quanto ao tratamento%
3. Inexistência de prazo pré-estabelecido para retenção e eliminação de dados pessoais.</v>
      </c>
      <c r="N91">
        <f t="shared" si="59"/>
        <v>116</v>
      </c>
      <c r="O91" t="str">
        <f t="shared" si="60"/>
        <v>1@ Desconhecimento de fundamentos de segurança da informação# 
2+ Ausência de transparência quanto ao tratamento%
3&amp; Inexistência de prazo pré-estabelecido para retenção e eliminação de dados pessoais.</v>
      </c>
      <c r="P91">
        <f t="shared" si="61"/>
        <v>201</v>
      </c>
      <c r="Q91">
        <f t="shared" si="62"/>
        <v>85</v>
      </c>
      <c r="R91" t="str">
        <f t="shared" si="63"/>
        <v>Inexistência de prazo pré-estabelecido para retenção e eliminação de dados pessoais.</v>
      </c>
      <c r="S91" t="str">
        <f t="shared" si="64"/>
        <v>1@ Desconhecimento de fundamentos de segurança da informação# 
2+ Ausência de transparência quanto ao tratamento%
3&amp; Inexistência de prazo pré-estabelecido para retenção e eliminação de dados pessoais.</v>
      </c>
      <c r="T91">
        <f t="shared" si="65"/>
        <v>201</v>
      </c>
      <c r="U91" t="str">
        <f t="shared" si="66"/>
        <v>1@ Desconhecimento de fundamentos de segurança da informação# 
2+ Ausência de transparência quanto ao tratamento%
3&amp; Inexistência de prazo pré-estabelecido para retenção e eliminação de dados pessoais&amp;</v>
      </c>
      <c r="V91" t="e">
        <f t="shared" si="67"/>
        <v>#VALUE!</v>
      </c>
      <c r="W91" t="e">
        <f t="shared" si="68"/>
        <v>#VALUE!</v>
      </c>
      <c r="X91" t="e">
        <f t="shared" si="69"/>
        <v>#VALUE!</v>
      </c>
      <c r="Y91" t="e">
        <f t="shared" si="70"/>
        <v>#VALUE!</v>
      </c>
      <c r="Z91" t="e">
        <f t="shared" si="71"/>
        <v>#VALUE!</v>
      </c>
    </row>
    <row r="92" spans="1:26" ht="46.5" x14ac:dyDescent="0.3">
      <c r="A92" s="16" t="s">
        <v>258</v>
      </c>
      <c r="B92" s="13" t="s">
        <v>304</v>
      </c>
      <c r="C92">
        <f t="shared" si="48"/>
        <v>2</v>
      </c>
      <c r="D92" t="str">
        <f t="shared" si="49"/>
        <v>1@ Desconhecimento de fundamentos de segurança da informação. 
2. Ausência de transparência quanto ao tratamento.
3. Inexistência de prazo pré-estabelecido para retenção e eliminação de dados pessoais.</v>
      </c>
      <c r="E92">
        <f t="shared" si="50"/>
        <v>61</v>
      </c>
      <c r="F92" t="str">
        <f t="shared" si="51"/>
        <v xml:space="preserve">Desconhecimento de fundamentos de segurança da informação. </v>
      </c>
      <c r="G92" t="str">
        <f t="shared" si="52"/>
        <v>1@ Desconhecimento de fundamentos de segurança da informação# 
2. Ausência de transparência quanto ao tratamento.
3. Inexistência de prazo pré-estabelecido para retenção e eliminação de dados pessoais.</v>
      </c>
      <c r="H92">
        <f t="shared" si="53"/>
        <v>65</v>
      </c>
      <c r="I92">
        <f t="shared" si="54"/>
        <v>48</v>
      </c>
      <c r="J92" t="str">
        <f t="shared" si="55"/>
        <v xml:space="preserve"> Ausência de transparência quanto ao tratamento.</v>
      </c>
      <c r="K92" t="str">
        <f t="shared" si="56"/>
        <v>1@ Desconhecimento de fundamentos de segurança da informação# 
2+ Ausência de transparência quanto ao tratamento.
3. Inexistência de prazo pré-estabelecido para retenção e eliminação de dados pessoais.</v>
      </c>
      <c r="L92">
        <f t="shared" si="57"/>
        <v>113</v>
      </c>
      <c r="M92" t="str">
        <f t="shared" si="58"/>
        <v>1@ Desconhecimento de fundamentos de segurança da informação# 
2+ Ausência de transparência quanto ao tratamento%
3. Inexistência de prazo pré-estabelecido para retenção e eliminação de dados pessoais.</v>
      </c>
      <c r="N92">
        <f t="shared" si="59"/>
        <v>116</v>
      </c>
      <c r="O92" t="str">
        <f t="shared" si="60"/>
        <v>1@ Desconhecimento de fundamentos de segurança da informação# 
2+ Ausência de transparência quanto ao tratamento%
3&amp; Inexistência de prazo pré-estabelecido para retenção e eliminação de dados pessoais.</v>
      </c>
      <c r="P92">
        <f t="shared" si="61"/>
        <v>201</v>
      </c>
      <c r="Q92">
        <f t="shared" si="62"/>
        <v>85</v>
      </c>
      <c r="R92" t="str">
        <f t="shared" si="63"/>
        <v>Inexistência de prazo pré-estabelecido para retenção e eliminação de dados pessoais.</v>
      </c>
      <c r="S92" t="str">
        <f t="shared" si="64"/>
        <v>1@ Desconhecimento de fundamentos de segurança da informação# 
2+ Ausência de transparência quanto ao tratamento%
3&amp; Inexistência de prazo pré-estabelecido para retenção e eliminação de dados pessoais.</v>
      </c>
      <c r="T92">
        <f t="shared" si="65"/>
        <v>201</v>
      </c>
      <c r="U92" t="str">
        <f t="shared" si="66"/>
        <v>1@ Desconhecimento de fundamentos de segurança da informação# 
2+ Ausência de transparência quanto ao tratamento%
3&amp; Inexistência de prazo pré-estabelecido para retenção e eliminação de dados pessoais&amp;</v>
      </c>
      <c r="V92" t="e">
        <f t="shared" si="67"/>
        <v>#VALUE!</v>
      </c>
      <c r="W92" t="e">
        <f t="shared" si="68"/>
        <v>#VALUE!</v>
      </c>
      <c r="X92" t="e">
        <f t="shared" si="69"/>
        <v>#VALUE!</v>
      </c>
      <c r="Y92" t="e">
        <f t="shared" si="70"/>
        <v>#VALUE!</v>
      </c>
      <c r="Z92" t="e">
        <f t="shared" si="71"/>
        <v>#VALUE!</v>
      </c>
    </row>
    <row r="93" spans="1:26" ht="62" x14ac:dyDescent="0.3">
      <c r="A93" s="20" t="s">
        <v>259</v>
      </c>
      <c r="B93" s="13" t="s">
        <v>260</v>
      </c>
      <c r="C93">
        <f t="shared" si="48"/>
        <v>2</v>
      </c>
      <c r="D93" t="str">
        <f t="shared" si="49"/>
        <v>1@ Ausência de avaliação de terceiro. 
2. Desconhecimento de fundamentos de segurança da informação.
3. Contrato ou acordo sem cláusulas ou com cláusulas inadequadas sobre o tratamento de dados pessoais.</v>
      </c>
      <c r="E93">
        <f t="shared" si="50"/>
        <v>37</v>
      </c>
      <c r="F93" t="str">
        <f t="shared" si="51"/>
        <v xml:space="preserve">Ausência de avaliação de terceiro. </v>
      </c>
      <c r="G93" t="str">
        <f t="shared" si="52"/>
        <v>1@ Ausência de avaliação de terceiro# 
2. Desconhecimento de fundamentos de segurança da informação.
3. Contrato ou acordo sem cláusulas ou com cláusulas inadequadas sobre o tratamento de dados pessoais.</v>
      </c>
      <c r="H93">
        <f t="shared" si="53"/>
        <v>41</v>
      </c>
      <c r="I93">
        <f t="shared" si="54"/>
        <v>59</v>
      </c>
      <c r="J93" t="str">
        <f t="shared" si="55"/>
        <v xml:space="preserve"> Desconhecimento de fundamentos de segurança da informação.</v>
      </c>
      <c r="K93" t="str">
        <f t="shared" si="56"/>
        <v>1@ Ausência de avaliação de terceiro# 
2+ Desconhecimento de fundamentos de segurança da informação.
3. Contrato ou acordo sem cláusulas ou com cláusulas inadequadas sobre o tratamento de dados pessoais.</v>
      </c>
      <c r="L93">
        <f t="shared" si="57"/>
        <v>100</v>
      </c>
      <c r="M93" t="str">
        <f t="shared" si="58"/>
        <v>1@ Ausência de avaliação de terceiro# 
2+ Desconhecimento de fundamentos de segurança da informação%
3. Contrato ou acordo sem cláusulas ou com cláusulas inadequadas sobre o tratamento de dados pessoais.</v>
      </c>
      <c r="N93">
        <f t="shared" si="59"/>
        <v>103</v>
      </c>
      <c r="O93" t="str">
        <f t="shared" si="60"/>
        <v>1@ Ausência de avaliação de terceiro# 
2+ Desconhecimento de fundamentos de segurança da informação%
3&amp; Contrato ou acordo sem cláusulas ou com cláusulas inadequadas sobre o tratamento de dados pessoais.</v>
      </c>
      <c r="P93">
        <f t="shared" si="61"/>
        <v>203</v>
      </c>
      <c r="Q93">
        <f t="shared" si="62"/>
        <v>100</v>
      </c>
      <c r="R93" t="str">
        <f t="shared" si="63"/>
        <v>Contrato ou acordo sem cláusulas ou com cláusulas inadequadas sobre o tratamento de dados pessoais.</v>
      </c>
      <c r="S93" t="str">
        <f t="shared" si="64"/>
        <v>1@ Ausência de avaliação de terceiro# 
2+ Desconhecimento de fundamentos de segurança da informação%
3&amp; Contrato ou acordo sem cláusulas ou com cláusulas inadequadas sobre o tratamento de dados pessoais.</v>
      </c>
      <c r="T93">
        <f t="shared" si="65"/>
        <v>203</v>
      </c>
      <c r="U93" t="str">
        <f t="shared" si="66"/>
        <v>1@ Ausência de avaliação de terceiro# 
2+ Desconhecimento de fundamentos de segurança da informação%
3&amp; Contrato ou acordo sem cláusulas ou com cláusulas inadequadas sobre o tratamento de dados pessoais&amp;</v>
      </c>
      <c r="V93" t="e">
        <f t="shared" si="67"/>
        <v>#VALUE!</v>
      </c>
      <c r="W93" t="e">
        <f t="shared" si="68"/>
        <v>#VALUE!</v>
      </c>
      <c r="X93" t="e">
        <f t="shared" si="69"/>
        <v>#VALUE!</v>
      </c>
      <c r="Y93" t="e">
        <f t="shared" si="70"/>
        <v>#VALUE!</v>
      </c>
      <c r="Z93" t="e">
        <f t="shared" si="71"/>
        <v>#VALUE!</v>
      </c>
    </row>
    <row r="94" spans="1:26" ht="84" x14ac:dyDescent="0.3">
      <c r="A94" s="20" t="s">
        <v>261</v>
      </c>
      <c r="B94" s="13" t="s">
        <v>2308</v>
      </c>
      <c r="C94">
        <f t="shared" si="48"/>
        <v>2</v>
      </c>
      <c r="D94" t="str">
        <f t="shared" si="49"/>
        <v>1@ Desconhecimento de fundamentos de segurança da informação.
2. Uso e/ou armazenamento de dados pessoais desatualizados ou incorretos.
3. Contrato ou acordo sem cláusulas ou com cláusulas inadequadas sobre o tratamento de dados pessoais.
4. Uso inadequado de equipamentos ou softwares.</v>
      </c>
      <c r="E94">
        <f t="shared" si="50"/>
        <v>61</v>
      </c>
      <c r="F94" t="str">
        <f t="shared" si="51"/>
        <v xml:space="preserve">Desconhecimento de fundamentos de segurança da informação.
</v>
      </c>
      <c r="G94" t="str">
        <f t="shared" si="52"/>
        <v>1@ Desconhecimento de fundamentos de segurança da informação#
2. Uso e/ou armazenamento de dados pessoais desatualizados ou incorretos.
3. Contrato ou acordo sem cláusulas ou com cláusulas inadequadas sobre o tratamento de dados pessoais.
4. Uso inadequado de equipamentos ou softwares.</v>
      </c>
      <c r="H94">
        <f t="shared" si="53"/>
        <v>64</v>
      </c>
      <c r="I94">
        <f t="shared" si="54"/>
        <v>71</v>
      </c>
      <c r="J94" t="str">
        <f t="shared" si="55"/>
        <v xml:space="preserve">Uso e/ou armazenamento de dados pessoais desatualizados ou incorretos.
</v>
      </c>
      <c r="K94" t="str">
        <f t="shared" si="56"/>
        <v>1@ Desconhecimento de fundamentos de segurança da informação#
2+ Uso e/ou armazenamento de dados pessoais desatualizados ou incorretos.
3. Contrato ou acordo sem cláusulas ou com cláusulas inadequadas sobre o tratamento de dados pessoais.
4. Uso inadequado de equipamentos ou softwares.</v>
      </c>
      <c r="L94">
        <f t="shared" si="57"/>
        <v>135</v>
      </c>
      <c r="M94" t="str">
        <f t="shared" si="58"/>
        <v>1@ Desconhecimento de fundamentos de segurança da informação#
2+ Uso e/ou armazenamento de dados pessoais desatualizados ou incorretos%
3. Contrato ou acordo sem cláusulas ou com cláusulas inadequadas sobre o tratamento de dados pessoais.
4. Uso inadequado de equipamentos ou softwares.</v>
      </c>
      <c r="N94">
        <f t="shared" si="59"/>
        <v>138</v>
      </c>
      <c r="O94" t="str">
        <f t="shared" si="60"/>
        <v>1@ Desconhecimento de fundamentos de segurança da informação#
2+ Uso e/ou armazenamento de dados pessoais desatualizados ou incorretos%
3&amp; Contrato ou acordo sem cláusulas ou com cláusulas inadequadas sobre o tratamento de dados pessoais.
4. Uso inadequado de equipamentos ou softwares.</v>
      </c>
      <c r="P94">
        <f t="shared" si="61"/>
        <v>238</v>
      </c>
      <c r="Q94">
        <f t="shared" si="62"/>
        <v>100</v>
      </c>
      <c r="R94" s="68" t="str">
        <f t="shared" si="63"/>
        <v xml:space="preserve">Contrato ou acordo sem cláusulas ou com cláusulas inadequadas sobre o tratamento de dados pessoais.
</v>
      </c>
      <c r="S94" t="str">
        <f t="shared" si="64"/>
        <v>1@ Desconhecimento de fundamentos de segurança da informação#
2+ Uso e/ou armazenamento de dados pessoais desatualizados ou incorretos%
3&amp; Contrato ou acordo sem cláusulas ou com cláusulas inadequadas sobre o tratamento de dados pessoais.
4. Uso inadequado de equipamentos ou softwares.</v>
      </c>
      <c r="T94">
        <f t="shared" si="65"/>
        <v>238</v>
      </c>
      <c r="U94" t="str">
        <f t="shared" si="66"/>
        <v>1@ Desconhecimento de fundamentos de segurança da informação#
2+ Uso e/ou armazenamento de dados pessoais desatualizados ou incorretos%
3&amp; Contrato ou acordo sem cláusulas ou com cláusulas inadequadas sobre o tratamento de dados pessoais&amp;
4. Uso inadequado de equipamentos ou softwares.</v>
      </c>
      <c r="V94">
        <f t="shared" si="67"/>
        <v>241</v>
      </c>
      <c r="W94" t="str">
        <f t="shared" si="68"/>
        <v>1@ Desconhecimento de fundamentos de segurança da informação#
2+ Uso e/ou armazenamento de dados pessoais desatualizados ou incorretos%
3&amp; Contrato ou acordo sem cláusulas ou com cláusulas inadequadas sobre o tratamento de dados pessoais&amp;
4&amp; Uso inadequado de equipamentos ou softwares.</v>
      </c>
      <c r="X94">
        <f t="shared" si="69"/>
        <v>286</v>
      </c>
      <c r="Y94">
        <f t="shared" si="70"/>
        <v>45</v>
      </c>
      <c r="Z94" t="str">
        <f t="shared" si="71"/>
        <v>Uso inadequado de equipamentos ou softwares.</v>
      </c>
    </row>
    <row r="95" spans="1:26" ht="46.5" x14ac:dyDescent="0.3">
      <c r="A95" s="20" t="s">
        <v>262</v>
      </c>
      <c r="B95" s="13" t="s">
        <v>130</v>
      </c>
      <c r="C95">
        <f t="shared" si="48"/>
        <v>2</v>
      </c>
      <c r="D95" t="str">
        <f t="shared" si="49"/>
        <v>1@ Desconhecimento de fundamentos de segurança da informação.
2. Contrato ou acordo sem cláusulas ou com cláusulas inadequadas sobre o tratamento de dados pessoais.</v>
      </c>
      <c r="E95">
        <f t="shared" si="50"/>
        <v>61</v>
      </c>
      <c r="F95" t="str">
        <f t="shared" si="51"/>
        <v xml:space="preserve">Desconhecimento de fundamentos de segurança da informação.
</v>
      </c>
      <c r="G95" t="str">
        <f t="shared" si="52"/>
        <v>1@ Desconhecimento de fundamentos de segurança da informação#
2. Contrato ou acordo sem cláusulas ou com cláusulas inadequadas sobre o tratamento de dados pessoais.</v>
      </c>
      <c r="H95">
        <f t="shared" si="53"/>
        <v>64</v>
      </c>
      <c r="I95">
        <f t="shared" si="54"/>
        <v>100</v>
      </c>
      <c r="J95" t="str">
        <f t="shared" si="55"/>
        <v>Contrato ou acordo sem cláusulas ou com cláusulas inadequadas sobre o tratamento de dados pessoais.</v>
      </c>
      <c r="K95" t="str">
        <f t="shared" si="56"/>
        <v>1@ Desconhecimento de fundamentos de segurança da informação#
2+ Contrato ou acordo sem cláusulas ou com cláusulas inadequadas sobre o tratamento de dados pessoais.</v>
      </c>
      <c r="L95">
        <f t="shared" si="57"/>
        <v>164</v>
      </c>
      <c r="M95" t="str">
        <f t="shared" si="58"/>
        <v>1@ Desconhecimento de fundamentos de segurança da informação#
2+ Contrato ou acordo sem cláusulas ou com cláusulas inadequadas sobre o tratamento de dados pessoais%</v>
      </c>
      <c r="N95" t="e">
        <f t="shared" si="59"/>
        <v>#VALUE!</v>
      </c>
      <c r="O95" t="e">
        <f t="shared" si="60"/>
        <v>#VALUE!</v>
      </c>
      <c r="P95" t="e">
        <f t="shared" si="61"/>
        <v>#VALUE!</v>
      </c>
      <c r="Q95" t="e">
        <f t="shared" si="62"/>
        <v>#VALUE!</v>
      </c>
      <c r="R95" s="68" t="e">
        <f t="shared" si="63"/>
        <v>#VALUE!</v>
      </c>
      <c r="S95" t="e">
        <f t="shared" si="64"/>
        <v>#VALUE!</v>
      </c>
      <c r="T95" t="e">
        <f t="shared" si="65"/>
        <v>#VALUE!</v>
      </c>
      <c r="U95" t="e">
        <f t="shared" si="66"/>
        <v>#VALUE!</v>
      </c>
      <c r="V95" t="e">
        <f t="shared" si="67"/>
        <v>#VALUE!</v>
      </c>
      <c r="W95" t="e">
        <f t="shared" si="68"/>
        <v>#VALUE!</v>
      </c>
      <c r="X95" t="e">
        <f t="shared" si="69"/>
        <v>#VALUE!</v>
      </c>
      <c r="Y95" t="e">
        <f t="shared" si="70"/>
        <v>#VALUE!</v>
      </c>
      <c r="Z95" t="e">
        <f t="shared" si="71"/>
        <v>#VALUE!</v>
      </c>
    </row>
    <row r="96" spans="1:26" ht="46.5" x14ac:dyDescent="0.3">
      <c r="A96" s="20" t="s">
        <v>263</v>
      </c>
      <c r="B96" s="13" t="s">
        <v>130</v>
      </c>
      <c r="C96">
        <f t="shared" si="48"/>
        <v>2</v>
      </c>
      <c r="D96" t="str">
        <f t="shared" si="49"/>
        <v>1@ Desconhecimento de fundamentos de segurança da informação.
2. Contrato ou acordo sem cláusulas ou com cláusulas inadequadas sobre o tratamento de dados pessoais.</v>
      </c>
      <c r="E96">
        <f t="shared" si="50"/>
        <v>61</v>
      </c>
      <c r="F96" t="str">
        <f t="shared" si="51"/>
        <v xml:space="preserve">Desconhecimento de fundamentos de segurança da informação.
</v>
      </c>
      <c r="G96" t="str">
        <f t="shared" si="52"/>
        <v>1@ Desconhecimento de fundamentos de segurança da informação#
2. Contrato ou acordo sem cláusulas ou com cláusulas inadequadas sobre o tratamento de dados pessoais.</v>
      </c>
      <c r="H96">
        <f t="shared" si="53"/>
        <v>64</v>
      </c>
      <c r="I96">
        <f t="shared" si="54"/>
        <v>100</v>
      </c>
      <c r="J96" t="str">
        <f t="shared" si="55"/>
        <v>Contrato ou acordo sem cláusulas ou com cláusulas inadequadas sobre o tratamento de dados pessoais.</v>
      </c>
      <c r="K96" t="str">
        <f t="shared" si="56"/>
        <v>1@ Desconhecimento de fundamentos de segurança da informação#
2+ Contrato ou acordo sem cláusulas ou com cláusulas inadequadas sobre o tratamento de dados pessoais.</v>
      </c>
      <c r="L96">
        <f t="shared" si="57"/>
        <v>164</v>
      </c>
      <c r="M96" t="str">
        <f t="shared" si="58"/>
        <v>1@ Desconhecimento de fundamentos de segurança da informação#
2+ Contrato ou acordo sem cláusulas ou com cláusulas inadequadas sobre o tratamento de dados pessoais%</v>
      </c>
      <c r="N96" t="e">
        <f t="shared" si="59"/>
        <v>#VALUE!</v>
      </c>
      <c r="O96" t="e">
        <f t="shared" si="60"/>
        <v>#VALUE!</v>
      </c>
      <c r="P96" t="e">
        <f t="shared" si="61"/>
        <v>#VALUE!</v>
      </c>
      <c r="Q96" t="e">
        <f t="shared" si="62"/>
        <v>#VALUE!</v>
      </c>
      <c r="R96" s="68" t="e">
        <f t="shared" si="63"/>
        <v>#VALUE!</v>
      </c>
      <c r="S96" t="e">
        <f t="shared" si="64"/>
        <v>#VALUE!</v>
      </c>
      <c r="T96" t="e">
        <f t="shared" si="65"/>
        <v>#VALUE!</v>
      </c>
      <c r="U96" t="e">
        <f t="shared" si="66"/>
        <v>#VALUE!</v>
      </c>
      <c r="V96" t="e">
        <f t="shared" si="67"/>
        <v>#VALUE!</v>
      </c>
      <c r="W96" t="e">
        <f t="shared" si="68"/>
        <v>#VALUE!</v>
      </c>
      <c r="X96" t="e">
        <f t="shared" si="69"/>
        <v>#VALUE!</v>
      </c>
      <c r="Y96" t="e">
        <f t="shared" si="70"/>
        <v>#VALUE!</v>
      </c>
      <c r="Z96" t="e">
        <f t="shared" si="71"/>
        <v>#VALUE!</v>
      </c>
    </row>
    <row r="97" spans="1:26" ht="46.5" x14ac:dyDescent="0.3">
      <c r="A97" s="20" t="s">
        <v>264</v>
      </c>
      <c r="B97" s="13" t="s">
        <v>130</v>
      </c>
      <c r="C97">
        <f t="shared" si="48"/>
        <v>2</v>
      </c>
      <c r="D97" t="str">
        <f t="shared" si="49"/>
        <v>1@ Desconhecimento de fundamentos de segurança da informação.
2. Contrato ou acordo sem cláusulas ou com cláusulas inadequadas sobre o tratamento de dados pessoais.</v>
      </c>
      <c r="E97">
        <f t="shared" si="50"/>
        <v>61</v>
      </c>
      <c r="F97" t="str">
        <f t="shared" si="51"/>
        <v xml:space="preserve">Desconhecimento de fundamentos de segurança da informação.
</v>
      </c>
      <c r="G97" t="str">
        <f t="shared" si="52"/>
        <v>1@ Desconhecimento de fundamentos de segurança da informação#
2. Contrato ou acordo sem cláusulas ou com cláusulas inadequadas sobre o tratamento de dados pessoais.</v>
      </c>
      <c r="H97">
        <f t="shared" si="53"/>
        <v>64</v>
      </c>
      <c r="I97">
        <f t="shared" si="54"/>
        <v>100</v>
      </c>
      <c r="J97" t="str">
        <f t="shared" si="55"/>
        <v>Contrato ou acordo sem cláusulas ou com cláusulas inadequadas sobre o tratamento de dados pessoais.</v>
      </c>
      <c r="K97" t="str">
        <f t="shared" si="56"/>
        <v>1@ Desconhecimento de fundamentos de segurança da informação#
2+ Contrato ou acordo sem cláusulas ou com cláusulas inadequadas sobre o tratamento de dados pessoais.</v>
      </c>
      <c r="L97">
        <f t="shared" si="57"/>
        <v>164</v>
      </c>
      <c r="M97" t="str">
        <f t="shared" si="58"/>
        <v>1@ Desconhecimento de fundamentos de segurança da informação#
2+ Contrato ou acordo sem cláusulas ou com cláusulas inadequadas sobre o tratamento de dados pessoais%</v>
      </c>
      <c r="N97" t="e">
        <f t="shared" si="59"/>
        <v>#VALUE!</v>
      </c>
      <c r="O97" t="e">
        <f t="shared" si="60"/>
        <v>#VALUE!</v>
      </c>
      <c r="P97" t="e">
        <f t="shared" si="61"/>
        <v>#VALUE!</v>
      </c>
      <c r="Q97" t="e">
        <f t="shared" si="62"/>
        <v>#VALUE!</v>
      </c>
      <c r="R97" s="68" t="e">
        <f t="shared" si="63"/>
        <v>#VALUE!</v>
      </c>
      <c r="S97" t="e">
        <f t="shared" si="64"/>
        <v>#VALUE!</v>
      </c>
      <c r="T97" t="e">
        <f t="shared" si="65"/>
        <v>#VALUE!</v>
      </c>
      <c r="U97" t="e">
        <f t="shared" si="66"/>
        <v>#VALUE!</v>
      </c>
      <c r="V97" t="e">
        <f t="shared" si="67"/>
        <v>#VALUE!</v>
      </c>
      <c r="W97" t="e">
        <f t="shared" si="68"/>
        <v>#VALUE!</v>
      </c>
      <c r="X97" t="e">
        <f t="shared" si="69"/>
        <v>#VALUE!</v>
      </c>
      <c r="Y97" t="e">
        <f t="shared" si="70"/>
        <v>#VALUE!</v>
      </c>
      <c r="Z97" t="e">
        <f t="shared" si="71"/>
        <v>#VALUE!</v>
      </c>
    </row>
    <row r="98" spans="1:26" ht="62" x14ac:dyDescent="0.3">
      <c r="A98" s="20" t="s">
        <v>265</v>
      </c>
      <c r="B98" s="13" t="s">
        <v>266</v>
      </c>
      <c r="C98">
        <f t="shared" ref="C98:C129" si="72">SEARCHB(".",B98,1)</f>
        <v>2</v>
      </c>
      <c r="D98" t="str">
        <f t="shared" ref="D98:D129" si="73">REPLACE(B98,C98,1,"@")</f>
        <v>1@ Desconhecimento de fundamentos de segurança da informação.
2. Contrato ou acordo sem cláusulas ou com cláusulas inadequadas sobre o tratamento de dados pessoais.
3. Uso inadequado de equipamentos ou softwares</v>
      </c>
      <c r="E98">
        <f t="shared" ref="E98:E129" si="74">SEARCHB(".",D98,1)</f>
        <v>61</v>
      </c>
      <c r="F98" t="str">
        <f t="shared" ref="F98:F129" si="75">MID(B98,C98+2,E98-2)</f>
        <v xml:space="preserve">Desconhecimento de fundamentos de segurança da informação.
</v>
      </c>
      <c r="G98" t="str">
        <f t="shared" ref="G98:G129" si="76">REPLACE(D98,E98,1,"#")</f>
        <v>1@ Desconhecimento de fundamentos de segurança da informação#
2. Contrato ou acordo sem cláusulas ou com cláusulas inadequadas sobre o tratamento de dados pessoais.
3. Uso inadequado de equipamentos ou softwares</v>
      </c>
      <c r="H98">
        <f t="shared" ref="H98:H129" si="77">SEARCHB(".",G98,1)</f>
        <v>64</v>
      </c>
      <c r="I98">
        <f t="shared" ref="I98:I129" si="78">L98-H98</f>
        <v>100</v>
      </c>
      <c r="J98" t="str">
        <f t="shared" ref="J98:J129" si="79">MID(G98,E98+5,I98)</f>
        <v xml:space="preserve">Contrato ou acordo sem cláusulas ou com cláusulas inadequadas sobre o tratamento de dados pessoais.
</v>
      </c>
      <c r="K98" t="str">
        <f t="shared" ref="K98:K129" si="80">REPLACE(G98,H98,1,"+")</f>
        <v>1@ Desconhecimento de fundamentos de segurança da informação#
2+ Contrato ou acordo sem cláusulas ou com cláusulas inadequadas sobre o tratamento de dados pessoais.
3. Uso inadequado de equipamentos ou softwares</v>
      </c>
      <c r="L98">
        <f t="shared" ref="L98:L129" si="81">SEARCHB(".",K98,1)</f>
        <v>164</v>
      </c>
      <c r="M98" t="str">
        <f t="shared" ref="M98:M129" si="82">REPLACE(K98,L98,1,"%")</f>
        <v>1@ Desconhecimento de fundamentos de segurança da informação#
2+ Contrato ou acordo sem cláusulas ou com cláusulas inadequadas sobre o tratamento de dados pessoais%
3. Uso inadequado de equipamentos ou softwares</v>
      </c>
      <c r="N98">
        <f t="shared" ref="N98:N129" si="83">SEARCHB(".",M98,1)</f>
        <v>167</v>
      </c>
      <c r="O98" t="str">
        <f t="shared" ref="O98:O129" si="84">REPLACE(M98,N98,1,"&amp;")</f>
        <v>1@ Desconhecimento de fundamentos de segurança da informação#
2+ Contrato ou acordo sem cláusulas ou com cláusulas inadequadas sobre o tratamento de dados pessoais%
3&amp; Uso inadequado de equipamentos ou softwares</v>
      </c>
      <c r="P98" t="e">
        <f t="shared" ref="P98:P129" si="85">SEARCHB(".",O98,1)</f>
        <v>#VALUE!</v>
      </c>
      <c r="Q98" t="e">
        <f t="shared" ref="Q98:Q129" si="86">P98-N98</f>
        <v>#VALUE!</v>
      </c>
      <c r="R98" s="68" t="e">
        <f t="shared" ref="R98:R129" si="87">MID(O98,N98+2,Q98)</f>
        <v>#VALUE!</v>
      </c>
      <c r="S98" t="str">
        <f t="shared" ref="S98:S129" si="88">REPLACE(O98,N98,1,"&amp;")</f>
        <v>1@ Desconhecimento de fundamentos de segurança da informação#
2+ Contrato ou acordo sem cláusulas ou com cláusulas inadequadas sobre o tratamento de dados pessoais%
3&amp; Uso inadequado de equipamentos ou softwares</v>
      </c>
      <c r="T98" t="e">
        <f t="shared" ref="T98:T129" si="89">SEARCHB(".",S98,1)</f>
        <v>#VALUE!</v>
      </c>
      <c r="U98" t="e">
        <f t="shared" ref="U98:U129" si="90">REPLACE(S98,T98,1,"&amp;")</f>
        <v>#VALUE!</v>
      </c>
      <c r="V98" t="e">
        <f t="shared" ref="V98:V129" si="91">SEARCHB(".",U98,1)</f>
        <v>#VALUE!</v>
      </c>
      <c r="W98" t="e">
        <f t="shared" ref="W98:W129" si="92">REPLACE(U98,V98,1,"&amp;")</f>
        <v>#VALUE!</v>
      </c>
      <c r="X98" t="e">
        <f t="shared" ref="X98:X129" si="93">SEARCHB(".",W98,1)</f>
        <v>#VALUE!</v>
      </c>
      <c r="Y98" t="e">
        <f t="shared" ref="Y98:Y129" si="94">X98-V98</f>
        <v>#VALUE!</v>
      </c>
      <c r="Z98" t="e">
        <f t="shared" ref="Z98:Z129" si="95">MID(W98,V98+2,Y98)</f>
        <v>#VALUE!</v>
      </c>
    </row>
    <row r="99" spans="1:26" ht="56" x14ac:dyDescent="0.3">
      <c r="A99" s="16" t="s">
        <v>267</v>
      </c>
      <c r="B99" s="13" t="s">
        <v>304</v>
      </c>
      <c r="C99">
        <f t="shared" si="72"/>
        <v>2</v>
      </c>
      <c r="D99" t="str">
        <f t="shared" si="73"/>
        <v>1@ Desconhecimento de fundamentos de segurança da informação. 
2. Ausência de transparência quanto ao tratamento.
3. Inexistência de prazo pré-estabelecido para retenção e eliminação de dados pessoais.</v>
      </c>
      <c r="E99">
        <f t="shared" si="74"/>
        <v>61</v>
      </c>
      <c r="F99" t="str">
        <f t="shared" si="75"/>
        <v xml:space="preserve">Desconhecimento de fundamentos de segurança da informação. </v>
      </c>
      <c r="G99" t="str">
        <f t="shared" si="76"/>
        <v>1@ Desconhecimento de fundamentos de segurança da informação# 
2. Ausência de transparência quanto ao tratamento.
3. Inexistência de prazo pré-estabelecido para retenção e eliminação de dados pessoais.</v>
      </c>
      <c r="H99">
        <f t="shared" si="77"/>
        <v>65</v>
      </c>
      <c r="I99">
        <f t="shared" si="78"/>
        <v>48</v>
      </c>
      <c r="J99" t="str">
        <f t="shared" si="79"/>
        <v xml:space="preserve"> Ausência de transparência quanto ao tratamento.</v>
      </c>
      <c r="K99" t="str">
        <f t="shared" si="80"/>
        <v>1@ Desconhecimento de fundamentos de segurança da informação# 
2+ Ausência de transparência quanto ao tratamento.
3. Inexistência de prazo pré-estabelecido para retenção e eliminação de dados pessoais.</v>
      </c>
      <c r="L99">
        <f t="shared" si="81"/>
        <v>113</v>
      </c>
      <c r="M99" t="str">
        <f t="shared" si="82"/>
        <v>1@ Desconhecimento de fundamentos de segurança da informação# 
2+ Ausência de transparência quanto ao tratamento%
3. Inexistência de prazo pré-estabelecido para retenção e eliminação de dados pessoais.</v>
      </c>
      <c r="N99">
        <f t="shared" si="83"/>
        <v>116</v>
      </c>
      <c r="O99" t="str">
        <f t="shared" si="84"/>
        <v>1@ Desconhecimento de fundamentos de segurança da informação# 
2+ Ausência de transparência quanto ao tratamento%
3&amp; Inexistência de prazo pré-estabelecido para retenção e eliminação de dados pessoais.</v>
      </c>
      <c r="P99">
        <f t="shared" si="85"/>
        <v>201</v>
      </c>
      <c r="Q99">
        <f t="shared" si="86"/>
        <v>85</v>
      </c>
      <c r="R99" s="68" t="str">
        <f t="shared" si="87"/>
        <v>Inexistência de prazo pré-estabelecido para retenção e eliminação de dados pessoais.</v>
      </c>
      <c r="S99" t="str">
        <f t="shared" si="88"/>
        <v>1@ Desconhecimento de fundamentos de segurança da informação# 
2+ Ausência de transparência quanto ao tratamento%
3&amp; Inexistência de prazo pré-estabelecido para retenção e eliminação de dados pessoais.</v>
      </c>
      <c r="T99">
        <f t="shared" si="89"/>
        <v>201</v>
      </c>
      <c r="U99" t="str">
        <f t="shared" si="90"/>
        <v>1@ Desconhecimento de fundamentos de segurança da informação# 
2+ Ausência de transparência quanto ao tratamento%
3&amp; Inexistência de prazo pré-estabelecido para retenção e eliminação de dados pessoais&amp;</v>
      </c>
      <c r="V99" t="e">
        <f t="shared" si="91"/>
        <v>#VALUE!</v>
      </c>
      <c r="W99" t="e">
        <f t="shared" si="92"/>
        <v>#VALUE!</v>
      </c>
      <c r="X99" t="e">
        <f t="shared" si="93"/>
        <v>#VALUE!</v>
      </c>
      <c r="Y99" t="e">
        <f t="shared" si="94"/>
        <v>#VALUE!</v>
      </c>
      <c r="Z99" t="e">
        <f t="shared" si="95"/>
        <v>#VALUE!</v>
      </c>
    </row>
    <row r="100" spans="1:26" ht="46.5" x14ac:dyDescent="0.3">
      <c r="A100" s="20" t="s">
        <v>268</v>
      </c>
      <c r="B100" s="13" t="s">
        <v>130</v>
      </c>
      <c r="C100">
        <f t="shared" si="72"/>
        <v>2</v>
      </c>
      <c r="D100" t="str">
        <f t="shared" si="73"/>
        <v>1@ Desconhecimento de fundamentos de segurança da informação.
2. Contrato ou acordo sem cláusulas ou com cláusulas inadequadas sobre o tratamento de dados pessoais.</v>
      </c>
      <c r="E100">
        <f t="shared" si="74"/>
        <v>61</v>
      </c>
      <c r="F100" t="str">
        <f t="shared" si="75"/>
        <v xml:space="preserve">Desconhecimento de fundamentos de segurança da informação.
</v>
      </c>
      <c r="G100" t="str">
        <f t="shared" si="76"/>
        <v>1@ Desconhecimento de fundamentos de segurança da informação#
2. Contrato ou acordo sem cláusulas ou com cláusulas inadequadas sobre o tratamento de dados pessoais.</v>
      </c>
      <c r="H100">
        <f t="shared" si="77"/>
        <v>64</v>
      </c>
      <c r="I100">
        <f t="shared" si="78"/>
        <v>100</v>
      </c>
      <c r="J100" t="str">
        <f t="shared" si="79"/>
        <v>Contrato ou acordo sem cláusulas ou com cláusulas inadequadas sobre o tratamento de dados pessoais.</v>
      </c>
      <c r="K100" t="str">
        <f t="shared" si="80"/>
        <v>1@ Desconhecimento de fundamentos de segurança da informação#
2+ Contrato ou acordo sem cláusulas ou com cláusulas inadequadas sobre o tratamento de dados pessoais.</v>
      </c>
      <c r="L100">
        <f t="shared" si="81"/>
        <v>164</v>
      </c>
      <c r="M100" t="str">
        <f t="shared" si="82"/>
        <v>1@ Desconhecimento de fundamentos de segurança da informação#
2+ Contrato ou acordo sem cláusulas ou com cláusulas inadequadas sobre o tratamento de dados pessoais%</v>
      </c>
      <c r="N100" t="e">
        <f t="shared" si="83"/>
        <v>#VALUE!</v>
      </c>
      <c r="O100" t="e">
        <f t="shared" si="84"/>
        <v>#VALUE!</v>
      </c>
      <c r="P100" t="e">
        <f t="shared" si="85"/>
        <v>#VALUE!</v>
      </c>
      <c r="Q100" t="e">
        <f t="shared" si="86"/>
        <v>#VALUE!</v>
      </c>
      <c r="R100" s="68" t="e">
        <f t="shared" si="87"/>
        <v>#VALUE!</v>
      </c>
      <c r="S100" t="e">
        <f t="shared" si="88"/>
        <v>#VALUE!</v>
      </c>
      <c r="T100" t="e">
        <f t="shared" si="89"/>
        <v>#VALUE!</v>
      </c>
      <c r="U100" t="e">
        <f t="shared" si="90"/>
        <v>#VALUE!</v>
      </c>
      <c r="V100" t="e">
        <f t="shared" si="91"/>
        <v>#VALUE!</v>
      </c>
      <c r="W100" t="e">
        <f t="shared" si="92"/>
        <v>#VALUE!</v>
      </c>
      <c r="X100" t="e">
        <f t="shared" si="93"/>
        <v>#VALUE!</v>
      </c>
      <c r="Y100" t="e">
        <f t="shared" si="94"/>
        <v>#VALUE!</v>
      </c>
      <c r="Z100" t="e">
        <f t="shared" si="95"/>
        <v>#VALUE!</v>
      </c>
    </row>
    <row r="101" spans="1:26" ht="46.5" x14ac:dyDescent="0.3">
      <c r="A101" s="20" t="s">
        <v>269</v>
      </c>
      <c r="B101" s="13" t="s">
        <v>130</v>
      </c>
      <c r="C101">
        <f t="shared" si="72"/>
        <v>2</v>
      </c>
      <c r="D101" t="str">
        <f t="shared" si="73"/>
        <v>1@ Desconhecimento de fundamentos de segurança da informação.
2. Contrato ou acordo sem cláusulas ou com cláusulas inadequadas sobre o tratamento de dados pessoais.</v>
      </c>
      <c r="E101">
        <f t="shared" si="74"/>
        <v>61</v>
      </c>
      <c r="F101" t="str">
        <f t="shared" si="75"/>
        <v xml:space="preserve">Desconhecimento de fundamentos de segurança da informação.
</v>
      </c>
      <c r="G101" t="str">
        <f t="shared" si="76"/>
        <v>1@ Desconhecimento de fundamentos de segurança da informação#
2. Contrato ou acordo sem cláusulas ou com cláusulas inadequadas sobre o tratamento de dados pessoais.</v>
      </c>
      <c r="H101">
        <f t="shared" si="77"/>
        <v>64</v>
      </c>
      <c r="I101">
        <f t="shared" si="78"/>
        <v>100</v>
      </c>
      <c r="J101" t="str">
        <f t="shared" si="79"/>
        <v>Contrato ou acordo sem cláusulas ou com cláusulas inadequadas sobre o tratamento de dados pessoais.</v>
      </c>
      <c r="K101" t="str">
        <f t="shared" si="80"/>
        <v>1@ Desconhecimento de fundamentos de segurança da informação#
2+ Contrato ou acordo sem cláusulas ou com cláusulas inadequadas sobre o tratamento de dados pessoais.</v>
      </c>
      <c r="L101">
        <f t="shared" si="81"/>
        <v>164</v>
      </c>
      <c r="M101" t="str">
        <f t="shared" si="82"/>
        <v>1@ Desconhecimento de fundamentos de segurança da informação#
2+ Contrato ou acordo sem cláusulas ou com cláusulas inadequadas sobre o tratamento de dados pessoais%</v>
      </c>
      <c r="N101" t="e">
        <f t="shared" si="83"/>
        <v>#VALUE!</v>
      </c>
      <c r="O101" t="e">
        <f t="shared" si="84"/>
        <v>#VALUE!</v>
      </c>
      <c r="P101" t="e">
        <f t="shared" si="85"/>
        <v>#VALUE!</v>
      </c>
      <c r="Q101" t="e">
        <f t="shared" si="86"/>
        <v>#VALUE!</v>
      </c>
      <c r="R101" s="68" t="e">
        <f t="shared" si="87"/>
        <v>#VALUE!</v>
      </c>
      <c r="S101" t="e">
        <f t="shared" si="88"/>
        <v>#VALUE!</v>
      </c>
      <c r="T101" t="e">
        <f t="shared" si="89"/>
        <v>#VALUE!</v>
      </c>
      <c r="U101" t="e">
        <f t="shared" si="90"/>
        <v>#VALUE!</v>
      </c>
      <c r="V101" t="e">
        <f t="shared" si="91"/>
        <v>#VALUE!</v>
      </c>
      <c r="W101" t="e">
        <f t="shared" si="92"/>
        <v>#VALUE!</v>
      </c>
      <c r="X101" t="e">
        <f t="shared" si="93"/>
        <v>#VALUE!</v>
      </c>
      <c r="Y101" t="e">
        <f t="shared" si="94"/>
        <v>#VALUE!</v>
      </c>
      <c r="Z101" t="e">
        <f t="shared" si="95"/>
        <v>#VALUE!</v>
      </c>
    </row>
    <row r="102" spans="1:26" ht="46.5" x14ac:dyDescent="0.3">
      <c r="A102" s="20" t="s">
        <v>270</v>
      </c>
      <c r="B102" s="13" t="s">
        <v>130</v>
      </c>
      <c r="C102">
        <f t="shared" si="72"/>
        <v>2</v>
      </c>
      <c r="D102" t="str">
        <f t="shared" si="73"/>
        <v>1@ Desconhecimento de fundamentos de segurança da informação.
2. Contrato ou acordo sem cláusulas ou com cláusulas inadequadas sobre o tratamento de dados pessoais.</v>
      </c>
      <c r="E102">
        <f t="shared" si="74"/>
        <v>61</v>
      </c>
      <c r="F102" t="str">
        <f t="shared" si="75"/>
        <v xml:space="preserve">Desconhecimento de fundamentos de segurança da informação.
</v>
      </c>
      <c r="G102" t="str">
        <f t="shared" si="76"/>
        <v>1@ Desconhecimento de fundamentos de segurança da informação#
2. Contrato ou acordo sem cláusulas ou com cláusulas inadequadas sobre o tratamento de dados pessoais.</v>
      </c>
      <c r="H102">
        <f t="shared" si="77"/>
        <v>64</v>
      </c>
      <c r="I102">
        <f t="shared" si="78"/>
        <v>100</v>
      </c>
      <c r="J102" t="str">
        <f t="shared" si="79"/>
        <v>Contrato ou acordo sem cláusulas ou com cláusulas inadequadas sobre o tratamento de dados pessoais.</v>
      </c>
      <c r="K102" t="str">
        <f t="shared" si="80"/>
        <v>1@ Desconhecimento de fundamentos de segurança da informação#
2+ Contrato ou acordo sem cláusulas ou com cláusulas inadequadas sobre o tratamento de dados pessoais.</v>
      </c>
      <c r="L102">
        <f t="shared" si="81"/>
        <v>164</v>
      </c>
      <c r="M102" t="str">
        <f t="shared" si="82"/>
        <v>1@ Desconhecimento de fundamentos de segurança da informação#
2+ Contrato ou acordo sem cláusulas ou com cláusulas inadequadas sobre o tratamento de dados pessoais%</v>
      </c>
      <c r="N102" t="e">
        <f t="shared" si="83"/>
        <v>#VALUE!</v>
      </c>
      <c r="O102" t="e">
        <f t="shared" si="84"/>
        <v>#VALUE!</v>
      </c>
      <c r="P102" t="e">
        <f t="shared" si="85"/>
        <v>#VALUE!</v>
      </c>
      <c r="Q102" t="e">
        <f t="shared" si="86"/>
        <v>#VALUE!</v>
      </c>
      <c r="R102" s="68" t="e">
        <f t="shared" si="87"/>
        <v>#VALUE!</v>
      </c>
      <c r="S102" t="e">
        <f t="shared" si="88"/>
        <v>#VALUE!</v>
      </c>
      <c r="T102" t="e">
        <f t="shared" si="89"/>
        <v>#VALUE!</v>
      </c>
      <c r="U102" t="e">
        <f t="shared" si="90"/>
        <v>#VALUE!</v>
      </c>
      <c r="V102" t="e">
        <f t="shared" si="91"/>
        <v>#VALUE!</v>
      </c>
      <c r="W102" t="e">
        <f t="shared" si="92"/>
        <v>#VALUE!</v>
      </c>
      <c r="X102" t="e">
        <f t="shared" si="93"/>
        <v>#VALUE!</v>
      </c>
      <c r="Y102" t="e">
        <f t="shared" si="94"/>
        <v>#VALUE!</v>
      </c>
      <c r="Z102" t="e">
        <f t="shared" si="95"/>
        <v>#VALUE!</v>
      </c>
    </row>
    <row r="103" spans="1:26" ht="46.5" x14ac:dyDescent="0.3">
      <c r="A103" s="20" t="s">
        <v>271</v>
      </c>
      <c r="B103" s="13" t="s">
        <v>130</v>
      </c>
      <c r="C103">
        <f t="shared" si="72"/>
        <v>2</v>
      </c>
      <c r="D103" t="str">
        <f t="shared" si="73"/>
        <v>1@ Desconhecimento de fundamentos de segurança da informação.
2. Contrato ou acordo sem cláusulas ou com cláusulas inadequadas sobre o tratamento de dados pessoais.</v>
      </c>
      <c r="E103">
        <f t="shared" si="74"/>
        <v>61</v>
      </c>
      <c r="F103" t="str">
        <f t="shared" si="75"/>
        <v xml:space="preserve">Desconhecimento de fundamentos de segurança da informação.
</v>
      </c>
      <c r="G103" t="str">
        <f t="shared" si="76"/>
        <v>1@ Desconhecimento de fundamentos de segurança da informação#
2. Contrato ou acordo sem cláusulas ou com cláusulas inadequadas sobre o tratamento de dados pessoais.</v>
      </c>
      <c r="H103">
        <f t="shared" si="77"/>
        <v>64</v>
      </c>
      <c r="I103">
        <f t="shared" si="78"/>
        <v>100</v>
      </c>
      <c r="J103" t="str">
        <f t="shared" si="79"/>
        <v>Contrato ou acordo sem cláusulas ou com cláusulas inadequadas sobre o tratamento de dados pessoais.</v>
      </c>
      <c r="K103" t="str">
        <f t="shared" si="80"/>
        <v>1@ Desconhecimento de fundamentos de segurança da informação#
2+ Contrato ou acordo sem cláusulas ou com cláusulas inadequadas sobre o tratamento de dados pessoais.</v>
      </c>
      <c r="L103">
        <f t="shared" si="81"/>
        <v>164</v>
      </c>
      <c r="M103" t="str">
        <f t="shared" si="82"/>
        <v>1@ Desconhecimento de fundamentos de segurança da informação#
2+ Contrato ou acordo sem cláusulas ou com cláusulas inadequadas sobre o tratamento de dados pessoais%</v>
      </c>
      <c r="N103" t="e">
        <f t="shared" si="83"/>
        <v>#VALUE!</v>
      </c>
      <c r="O103" t="e">
        <f t="shared" si="84"/>
        <v>#VALUE!</v>
      </c>
      <c r="P103" t="e">
        <f t="shared" si="85"/>
        <v>#VALUE!</v>
      </c>
      <c r="Q103" t="e">
        <f t="shared" si="86"/>
        <v>#VALUE!</v>
      </c>
      <c r="R103" s="68" t="e">
        <f t="shared" si="87"/>
        <v>#VALUE!</v>
      </c>
      <c r="S103" t="e">
        <f t="shared" si="88"/>
        <v>#VALUE!</v>
      </c>
      <c r="T103" t="e">
        <f t="shared" si="89"/>
        <v>#VALUE!</v>
      </c>
      <c r="U103" t="e">
        <f t="shared" si="90"/>
        <v>#VALUE!</v>
      </c>
      <c r="V103" t="e">
        <f t="shared" si="91"/>
        <v>#VALUE!</v>
      </c>
      <c r="W103" t="e">
        <f t="shared" si="92"/>
        <v>#VALUE!</v>
      </c>
      <c r="X103" t="e">
        <f t="shared" si="93"/>
        <v>#VALUE!</v>
      </c>
      <c r="Y103" t="e">
        <f t="shared" si="94"/>
        <v>#VALUE!</v>
      </c>
      <c r="Z103" t="e">
        <f t="shared" si="95"/>
        <v>#VALUE!</v>
      </c>
    </row>
    <row r="104" spans="1:26" ht="46.5" x14ac:dyDescent="0.3">
      <c r="A104" s="20" t="s">
        <v>272</v>
      </c>
      <c r="B104" s="13" t="s">
        <v>130</v>
      </c>
      <c r="C104">
        <f t="shared" si="72"/>
        <v>2</v>
      </c>
      <c r="D104" t="str">
        <f t="shared" si="73"/>
        <v>1@ Desconhecimento de fundamentos de segurança da informação.
2. Contrato ou acordo sem cláusulas ou com cláusulas inadequadas sobre o tratamento de dados pessoais.</v>
      </c>
      <c r="E104">
        <f t="shared" si="74"/>
        <v>61</v>
      </c>
      <c r="F104" t="str">
        <f t="shared" si="75"/>
        <v xml:space="preserve">Desconhecimento de fundamentos de segurança da informação.
</v>
      </c>
      <c r="G104" t="str">
        <f t="shared" si="76"/>
        <v>1@ Desconhecimento de fundamentos de segurança da informação#
2. Contrato ou acordo sem cláusulas ou com cláusulas inadequadas sobre o tratamento de dados pessoais.</v>
      </c>
      <c r="H104">
        <f t="shared" si="77"/>
        <v>64</v>
      </c>
      <c r="I104">
        <f t="shared" si="78"/>
        <v>100</v>
      </c>
      <c r="J104" t="str">
        <f t="shared" si="79"/>
        <v>Contrato ou acordo sem cláusulas ou com cláusulas inadequadas sobre o tratamento de dados pessoais.</v>
      </c>
      <c r="K104" t="str">
        <f t="shared" si="80"/>
        <v>1@ Desconhecimento de fundamentos de segurança da informação#
2+ Contrato ou acordo sem cláusulas ou com cláusulas inadequadas sobre o tratamento de dados pessoais.</v>
      </c>
      <c r="L104">
        <f t="shared" si="81"/>
        <v>164</v>
      </c>
      <c r="M104" t="str">
        <f t="shared" si="82"/>
        <v>1@ Desconhecimento de fundamentos de segurança da informação#
2+ Contrato ou acordo sem cláusulas ou com cláusulas inadequadas sobre o tratamento de dados pessoais%</v>
      </c>
      <c r="N104" t="e">
        <f t="shared" si="83"/>
        <v>#VALUE!</v>
      </c>
      <c r="O104" t="e">
        <f t="shared" si="84"/>
        <v>#VALUE!</v>
      </c>
      <c r="P104" t="e">
        <f t="shared" si="85"/>
        <v>#VALUE!</v>
      </c>
      <c r="Q104" t="e">
        <f t="shared" si="86"/>
        <v>#VALUE!</v>
      </c>
      <c r="R104" s="68" t="e">
        <f t="shared" si="87"/>
        <v>#VALUE!</v>
      </c>
      <c r="S104" t="e">
        <f t="shared" si="88"/>
        <v>#VALUE!</v>
      </c>
      <c r="T104" t="e">
        <f t="shared" si="89"/>
        <v>#VALUE!</v>
      </c>
      <c r="U104" t="e">
        <f t="shared" si="90"/>
        <v>#VALUE!</v>
      </c>
      <c r="V104" t="e">
        <f t="shared" si="91"/>
        <v>#VALUE!</v>
      </c>
      <c r="W104" t="e">
        <f t="shared" si="92"/>
        <v>#VALUE!</v>
      </c>
      <c r="X104" t="e">
        <f t="shared" si="93"/>
        <v>#VALUE!</v>
      </c>
      <c r="Y104" t="e">
        <f t="shared" si="94"/>
        <v>#VALUE!</v>
      </c>
      <c r="Z104" t="e">
        <f t="shared" si="95"/>
        <v>#VALUE!</v>
      </c>
    </row>
    <row r="105" spans="1:26" ht="46.5" x14ac:dyDescent="0.3">
      <c r="A105" s="20" t="s">
        <v>273</v>
      </c>
      <c r="B105" s="13" t="s">
        <v>130</v>
      </c>
      <c r="C105">
        <f t="shared" si="72"/>
        <v>2</v>
      </c>
      <c r="D105" t="str">
        <f t="shared" si="73"/>
        <v>1@ Desconhecimento de fundamentos de segurança da informação.
2. Contrato ou acordo sem cláusulas ou com cláusulas inadequadas sobre o tratamento de dados pessoais.</v>
      </c>
      <c r="E105">
        <f t="shared" si="74"/>
        <v>61</v>
      </c>
      <c r="F105" t="str">
        <f t="shared" si="75"/>
        <v xml:space="preserve">Desconhecimento de fundamentos de segurança da informação.
</v>
      </c>
      <c r="G105" t="str">
        <f t="shared" si="76"/>
        <v>1@ Desconhecimento de fundamentos de segurança da informação#
2. Contrato ou acordo sem cláusulas ou com cláusulas inadequadas sobre o tratamento de dados pessoais.</v>
      </c>
      <c r="H105">
        <f t="shared" si="77"/>
        <v>64</v>
      </c>
      <c r="I105">
        <f t="shared" si="78"/>
        <v>100</v>
      </c>
      <c r="J105" t="str">
        <f t="shared" si="79"/>
        <v>Contrato ou acordo sem cláusulas ou com cláusulas inadequadas sobre o tratamento de dados pessoais.</v>
      </c>
      <c r="K105" t="str">
        <f t="shared" si="80"/>
        <v>1@ Desconhecimento de fundamentos de segurança da informação#
2+ Contrato ou acordo sem cláusulas ou com cláusulas inadequadas sobre o tratamento de dados pessoais.</v>
      </c>
      <c r="L105">
        <f t="shared" si="81"/>
        <v>164</v>
      </c>
      <c r="M105" t="str">
        <f t="shared" si="82"/>
        <v>1@ Desconhecimento de fundamentos de segurança da informação#
2+ Contrato ou acordo sem cláusulas ou com cláusulas inadequadas sobre o tratamento de dados pessoais%</v>
      </c>
      <c r="N105" t="e">
        <f t="shared" si="83"/>
        <v>#VALUE!</v>
      </c>
      <c r="O105" t="e">
        <f t="shared" si="84"/>
        <v>#VALUE!</v>
      </c>
      <c r="P105" t="e">
        <f t="shared" si="85"/>
        <v>#VALUE!</v>
      </c>
      <c r="Q105" t="e">
        <f t="shared" si="86"/>
        <v>#VALUE!</v>
      </c>
      <c r="R105" s="68" t="e">
        <f t="shared" si="87"/>
        <v>#VALUE!</v>
      </c>
      <c r="S105" t="e">
        <f t="shared" si="88"/>
        <v>#VALUE!</v>
      </c>
      <c r="T105" t="e">
        <f t="shared" si="89"/>
        <v>#VALUE!</v>
      </c>
      <c r="U105" t="e">
        <f t="shared" si="90"/>
        <v>#VALUE!</v>
      </c>
      <c r="V105" t="e">
        <f t="shared" si="91"/>
        <v>#VALUE!</v>
      </c>
      <c r="W105" t="e">
        <f t="shared" si="92"/>
        <v>#VALUE!</v>
      </c>
      <c r="X105" t="e">
        <f t="shared" si="93"/>
        <v>#VALUE!</v>
      </c>
      <c r="Y105" t="e">
        <f t="shared" si="94"/>
        <v>#VALUE!</v>
      </c>
      <c r="Z105" t="e">
        <f t="shared" si="95"/>
        <v>#VALUE!</v>
      </c>
    </row>
    <row r="106" spans="1:26" ht="46.5" x14ac:dyDescent="0.3">
      <c r="A106" s="20" t="s">
        <v>274</v>
      </c>
      <c r="B106" s="13" t="s">
        <v>2303</v>
      </c>
      <c r="C106">
        <f t="shared" si="72"/>
        <v>2</v>
      </c>
      <c r="D106" t="str">
        <f t="shared" si="73"/>
        <v>1@ Contrato ou acordo sem cláusulas ou com cláusulas inadequadas sobre o tratamento de dados pessoais.
2. Inexistência de prazo pré-estabelecido para retenção e eliminação de dados pessoais.</v>
      </c>
      <c r="E106">
        <f t="shared" si="74"/>
        <v>102</v>
      </c>
      <c r="F106" t="str">
        <f t="shared" si="75"/>
        <v xml:space="preserve">Contrato ou acordo sem cláusulas ou com cláusulas inadequadas sobre o tratamento de dados pessoais.
</v>
      </c>
      <c r="G106" t="str">
        <f t="shared" si="76"/>
        <v>1@ Contrato ou acordo sem cláusulas ou com cláusulas inadequadas sobre o tratamento de dados pessoais#
2. Inexistência de prazo pré-estabelecido para retenção e eliminação de dados pessoais.</v>
      </c>
      <c r="H106">
        <f t="shared" si="77"/>
        <v>105</v>
      </c>
      <c r="I106">
        <f t="shared" si="78"/>
        <v>85</v>
      </c>
      <c r="J106" t="str">
        <f t="shared" si="79"/>
        <v>Inexistência de prazo pré-estabelecido para retenção e eliminação de dados pessoais.</v>
      </c>
      <c r="K106" t="str">
        <f t="shared" si="80"/>
        <v>1@ Contrato ou acordo sem cláusulas ou com cláusulas inadequadas sobre o tratamento de dados pessoais#
2+ Inexistência de prazo pré-estabelecido para retenção e eliminação de dados pessoais.</v>
      </c>
      <c r="L106">
        <f t="shared" si="81"/>
        <v>190</v>
      </c>
      <c r="M106" t="str">
        <f t="shared" si="82"/>
        <v>1@ Contrato ou acordo sem cláusulas ou com cláusulas inadequadas sobre o tratamento de dados pessoais#
2+ Inexistência de prazo pré-estabelecido para retenção e eliminação de dados pessoais%</v>
      </c>
      <c r="N106" t="e">
        <f t="shared" si="83"/>
        <v>#VALUE!</v>
      </c>
      <c r="O106" t="e">
        <f t="shared" si="84"/>
        <v>#VALUE!</v>
      </c>
      <c r="P106" t="e">
        <f t="shared" si="85"/>
        <v>#VALUE!</v>
      </c>
      <c r="Q106" t="e">
        <f t="shared" si="86"/>
        <v>#VALUE!</v>
      </c>
      <c r="R106" s="68" t="e">
        <f t="shared" si="87"/>
        <v>#VALUE!</v>
      </c>
      <c r="S106" t="e">
        <f t="shared" si="88"/>
        <v>#VALUE!</v>
      </c>
      <c r="T106" t="e">
        <f t="shared" si="89"/>
        <v>#VALUE!</v>
      </c>
      <c r="U106" t="e">
        <f t="shared" si="90"/>
        <v>#VALUE!</v>
      </c>
      <c r="V106" t="e">
        <f t="shared" si="91"/>
        <v>#VALUE!</v>
      </c>
      <c r="W106" t="e">
        <f t="shared" si="92"/>
        <v>#VALUE!</v>
      </c>
      <c r="X106" t="e">
        <f t="shared" si="93"/>
        <v>#VALUE!</v>
      </c>
      <c r="Y106" t="e">
        <f t="shared" si="94"/>
        <v>#VALUE!</v>
      </c>
      <c r="Z106" t="e">
        <f t="shared" si="95"/>
        <v>#VALUE!</v>
      </c>
    </row>
    <row r="107" spans="1:26" ht="46.5" x14ac:dyDescent="0.3">
      <c r="A107" s="20" t="s">
        <v>275</v>
      </c>
      <c r="B107" s="13" t="s">
        <v>130</v>
      </c>
      <c r="C107">
        <f t="shared" si="72"/>
        <v>2</v>
      </c>
      <c r="D107" t="str">
        <f t="shared" si="73"/>
        <v>1@ Desconhecimento de fundamentos de segurança da informação.
2. Contrato ou acordo sem cláusulas ou com cláusulas inadequadas sobre o tratamento de dados pessoais.</v>
      </c>
      <c r="E107">
        <f t="shared" si="74"/>
        <v>61</v>
      </c>
      <c r="F107" t="str">
        <f t="shared" si="75"/>
        <v xml:space="preserve">Desconhecimento de fundamentos de segurança da informação.
</v>
      </c>
      <c r="G107" t="str">
        <f t="shared" si="76"/>
        <v>1@ Desconhecimento de fundamentos de segurança da informação#
2. Contrato ou acordo sem cláusulas ou com cláusulas inadequadas sobre o tratamento de dados pessoais.</v>
      </c>
      <c r="H107">
        <f t="shared" si="77"/>
        <v>64</v>
      </c>
      <c r="I107">
        <f t="shared" si="78"/>
        <v>100</v>
      </c>
      <c r="J107" t="str">
        <f t="shared" si="79"/>
        <v>Contrato ou acordo sem cláusulas ou com cláusulas inadequadas sobre o tratamento de dados pessoais.</v>
      </c>
      <c r="K107" t="str">
        <f t="shared" si="80"/>
        <v>1@ Desconhecimento de fundamentos de segurança da informação#
2+ Contrato ou acordo sem cláusulas ou com cláusulas inadequadas sobre o tratamento de dados pessoais.</v>
      </c>
      <c r="L107">
        <f t="shared" si="81"/>
        <v>164</v>
      </c>
      <c r="M107" t="str">
        <f t="shared" si="82"/>
        <v>1@ Desconhecimento de fundamentos de segurança da informação#
2+ Contrato ou acordo sem cláusulas ou com cláusulas inadequadas sobre o tratamento de dados pessoais%</v>
      </c>
      <c r="N107" t="e">
        <f t="shared" si="83"/>
        <v>#VALUE!</v>
      </c>
      <c r="O107" t="e">
        <f t="shared" si="84"/>
        <v>#VALUE!</v>
      </c>
      <c r="P107" t="e">
        <f t="shared" si="85"/>
        <v>#VALUE!</v>
      </c>
      <c r="Q107" t="e">
        <f t="shared" si="86"/>
        <v>#VALUE!</v>
      </c>
      <c r="R107" s="68" t="e">
        <f t="shared" si="87"/>
        <v>#VALUE!</v>
      </c>
      <c r="S107" t="e">
        <f t="shared" si="88"/>
        <v>#VALUE!</v>
      </c>
      <c r="T107" t="e">
        <f t="shared" si="89"/>
        <v>#VALUE!</v>
      </c>
      <c r="U107" t="e">
        <f t="shared" si="90"/>
        <v>#VALUE!</v>
      </c>
      <c r="V107" t="e">
        <f t="shared" si="91"/>
        <v>#VALUE!</v>
      </c>
      <c r="W107" t="e">
        <f t="shared" si="92"/>
        <v>#VALUE!</v>
      </c>
      <c r="X107" t="e">
        <f t="shared" si="93"/>
        <v>#VALUE!</v>
      </c>
      <c r="Y107" t="e">
        <f t="shared" si="94"/>
        <v>#VALUE!</v>
      </c>
      <c r="Z107" t="e">
        <f t="shared" si="95"/>
        <v>#VALUE!</v>
      </c>
    </row>
    <row r="108" spans="1:26" ht="46.5" x14ac:dyDescent="0.3">
      <c r="A108" s="20" t="s">
        <v>276</v>
      </c>
      <c r="B108" s="13" t="s">
        <v>130</v>
      </c>
      <c r="C108">
        <f t="shared" si="72"/>
        <v>2</v>
      </c>
      <c r="D108" t="str">
        <f t="shared" si="73"/>
        <v>1@ Desconhecimento de fundamentos de segurança da informação.
2. Contrato ou acordo sem cláusulas ou com cláusulas inadequadas sobre o tratamento de dados pessoais.</v>
      </c>
      <c r="E108">
        <f t="shared" si="74"/>
        <v>61</v>
      </c>
      <c r="F108" t="str">
        <f t="shared" si="75"/>
        <v xml:space="preserve">Desconhecimento de fundamentos de segurança da informação.
</v>
      </c>
      <c r="G108" t="str">
        <f t="shared" si="76"/>
        <v>1@ Desconhecimento de fundamentos de segurança da informação#
2. Contrato ou acordo sem cláusulas ou com cláusulas inadequadas sobre o tratamento de dados pessoais.</v>
      </c>
      <c r="H108">
        <f t="shared" si="77"/>
        <v>64</v>
      </c>
      <c r="I108">
        <f t="shared" si="78"/>
        <v>100</v>
      </c>
      <c r="J108" t="str">
        <f t="shared" si="79"/>
        <v>Contrato ou acordo sem cláusulas ou com cláusulas inadequadas sobre o tratamento de dados pessoais.</v>
      </c>
      <c r="K108" t="str">
        <f t="shared" si="80"/>
        <v>1@ Desconhecimento de fundamentos de segurança da informação#
2+ Contrato ou acordo sem cláusulas ou com cláusulas inadequadas sobre o tratamento de dados pessoais.</v>
      </c>
      <c r="L108">
        <f t="shared" si="81"/>
        <v>164</v>
      </c>
      <c r="M108" t="str">
        <f t="shared" si="82"/>
        <v>1@ Desconhecimento de fundamentos de segurança da informação#
2+ Contrato ou acordo sem cláusulas ou com cláusulas inadequadas sobre o tratamento de dados pessoais%</v>
      </c>
      <c r="N108" t="e">
        <f t="shared" si="83"/>
        <v>#VALUE!</v>
      </c>
      <c r="O108" t="e">
        <f t="shared" si="84"/>
        <v>#VALUE!</v>
      </c>
      <c r="P108" t="e">
        <f t="shared" si="85"/>
        <v>#VALUE!</v>
      </c>
      <c r="Q108" t="e">
        <f t="shared" si="86"/>
        <v>#VALUE!</v>
      </c>
      <c r="R108" s="68" t="e">
        <f t="shared" si="87"/>
        <v>#VALUE!</v>
      </c>
      <c r="S108" t="e">
        <f t="shared" si="88"/>
        <v>#VALUE!</v>
      </c>
      <c r="T108" t="e">
        <f t="shared" si="89"/>
        <v>#VALUE!</v>
      </c>
      <c r="U108" t="e">
        <f t="shared" si="90"/>
        <v>#VALUE!</v>
      </c>
      <c r="V108" t="e">
        <f t="shared" si="91"/>
        <v>#VALUE!</v>
      </c>
      <c r="W108" t="e">
        <f t="shared" si="92"/>
        <v>#VALUE!</v>
      </c>
      <c r="X108" t="e">
        <f t="shared" si="93"/>
        <v>#VALUE!</v>
      </c>
      <c r="Y108" t="e">
        <f t="shared" si="94"/>
        <v>#VALUE!</v>
      </c>
      <c r="Z108" t="e">
        <f t="shared" si="95"/>
        <v>#VALUE!</v>
      </c>
    </row>
    <row r="109" spans="1:26" ht="31" x14ac:dyDescent="0.3">
      <c r="A109" s="20" t="s">
        <v>277</v>
      </c>
      <c r="B109" s="13" t="s">
        <v>2309</v>
      </c>
      <c r="C109">
        <f t="shared" si="72"/>
        <v>2</v>
      </c>
      <c r="D109" t="str">
        <f t="shared" si="73"/>
        <v>1@ Contrato ou acordo sem cláusulas ou com cláusulas inadequadas sobre o tratamento de dados pessoais.</v>
      </c>
      <c r="E109">
        <f t="shared" si="74"/>
        <v>102</v>
      </c>
      <c r="F109" t="str">
        <f t="shared" si="75"/>
        <v>Contrato ou acordo sem cláusulas ou com cláusulas inadequadas sobre o tratamento de dados pessoais.</v>
      </c>
      <c r="G109" t="str">
        <f t="shared" si="76"/>
        <v>1@ Contrato ou acordo sem cláusulas ou com cláusulas inadequadas sobre o tratamento de dados pessoais#</v>
      </c>
      <c r="H109" t="e">
        <f t="shared" si="77"/>
        <v>#VALUE!</v>
      </c>
      <c r="I109" t="e">
        <f t="shared" si="78"/>
        <v>#VALUE!</v>
      </c>
      <c r="J109" t="e">
        <f t="shared" si="79"/>
        <v>#VALUE!</v>
      </c>
      <c r="K109" t="e">
        <f t="shared" si="80"/>
        <v>#VALUE!</v>
      </c>
      <c r="L109" t="e">
        <f t="shared" si="81"/>
        <v>#VALUE!</v>
      </c>
      <c r="M109" t="e">
        <f t="shared" si="82"/>
        <v>#VALUE!</v>
      </c>
      <c r="N109" t="e">
        <f t="shared" si="83"/>
        <v>#VALUE!</v>
      </c>
      <c r="O109" t="e">
        <f t="shared" si="84"/>
        <v>#VALUE!</v>
      </c>
      <c r="P109" t="e">
        <f t="shared" si="85"/>
        <v>#VALUE!</v>
      </c>
      <c r="Q109" t="e">
        <f t="shared" si="86"/>
        <v>#VALUE!</v>
      </c>
      <c r="R109" s="68" t="e">
        <f t="shared" si="87"/>
        <v>#VALUE!</v>
      </c>
      <c r="S109" t="e">
        <f t="shared" si="88"/>
        <v>#VALUE!</v>
      </c>
      <c r="T109" t="e">
        <f t="shared" si="89"/>
        <v>#VALUE!</v>
      </c>
      <c r="U109" t="e">
        <f t="shared" si="90"/>
        <v>#VALUE!</v>
      </c>
      <c r="V109" t="e">
        <f t="shared" si="91"/>
        <v>#VALUE!</v>
      </c>
      <c r="W109" t="e">
        <f t="shared" si="92"/>
        <v>#VALUE!</v>
      </c>
      <c r="X109" t="e">
        <f t="shared" si="93"/>
        <v>#VALUE!</v>
      </c>
      <c r="Y109" t="e">
        <f t="shared" si="94"/>
        <v>#VALUE!</v>
      </c>
      <c r="Z109" t="e">
        <f t="shared" si="95"/>
        <v>#VALUE!</v>
      </c>
    </row>
    <row r="110" spans="1:26" ht="46.5" x14ac:dyDescent="0.3">
      <c r="A110" s="20" t="s">
        <v>278</v>
      </c>
      <c r="B110" s="13" t="s">
        <v>130</v>
      </c>
      <c r="C110">
        <f t="shared" si="72"/>
        <v>2</v>
      </c>
      <c r="D110" t="str">
        <f t="shared" si="73"/>
        <v>1@ Desconhecimento de fundamentos de segurança da informação.
2. Contrato ou acordo sem cláusulas ou com cláusulas inadequadas sobre o tratamento de dados pessoais.</v>
      </c>
      <c r="E110">
        <f t="shared" si="74"/>
        <v>61</v>
      </c>
      <c r="F110" t="str">
        <f t="shared" si="75"/>
        <v xml:space="preserve">Desconhecimento de fundamentos de segurança da informação.
</v>
      </c>
      <c r="G110" t="str">
        <f t="shared" si="76"/>
        <v>1@ Desconhecimento de fundamentos de segurança da informação#
2. Contrato ou acordo sem cláusulas ou com cláusulas inadequadas sobre o tratamento de dados pessoais.</v>
      </c>
      <c r="H110">
        <f t="shared" si="77"/>
        <v>64</v>
      </c>
      <c r="I110">
        <f t="shared" si="78"/>
        <v>100</v>
      </c>
      <c r="J110" t="str">
        <f t="shared" si="79"/>
        <v>Contrato ou acordo sem cláusulas ou com cláusulas inadequadas sobre o tratamento de dados pessoais.</v>
      </c>
      <c r="K110" t="str">
        <f t="shared" si="80"/>
        <v>1@ Desconhecimento de fundamentos de segurança da informação#
2+ Contrato ou acordo sem cláusulas ou com cláusulas inadequadas sobre o tratamento de dados pessoais.</v>
      </c>
      <c r="L110">
        <f t="shared" si="81"/>
        <v>164</v>
      </c>
      <c r="M110" t="str">
        <f t="shared" si="82"/>
        <v>1@ Desconhecimento de fundamentos de segurança da informação#
2+ Contrato ou acordo sem cláusulas ou com cláusulas inadequadas sobre o tratamento de dados pessoais%</v>
      </c>
      <c r="N110" t="e">
        <f t="shared" si="83"/>
        <v>#VALUE!</v>
      </c>
      <c r="O110" t="e">
        <f t="shared" si="84"/>
        <v>#VALUE!</v>
      </c>
      <c r="P110" t="e">
        <f t="shared" si="85"/>
        <v>#VALUE!</v>
      </c>
      <c r="Q110" t="e">
        <f t="shared" si="86"/>
        <v>#VALUE!</v>
      </c>
      <c r="R110" s="68" t="e">
        <f t="shared" si="87"/>
        <v>#VALUE!</v>
      </c>
      <c r="S110" t="e">
        <f t="shared" si="88"/>
        <v>#VALUE!</v>
      </c>
      <c r="T110" t="e">
        <f t="shared" si="89"/>
        <v>#VALUE!</v>
      </c>
      <c r="U110" t="e">
        <f t="shared" si="90"/>
        <v>#VALUE!</v>
      </c>
      <c r="V110" t="e">
        <f t="shared" si="91"/>
        <v>#VALUE!</v>
      </c>
      <c r="W110" t="e">
        <f t="shared" si="92"/>
        <v>#VALUE!</v>
      </c>
      <c r="X110" t="e">
        <f t="shared" si="93"/>
        <v>#VALUE!</v>
      </c>
      <c r="Y110" t="e">
        <f t="shared" si="94"/>
        <v>#VALUE!</v>
      </c>
      <c r="Z110" t="e">
        <f t="shared" si="95"/>
        <v>#VALUE!</v>
      </c>
    </row>
    <row r="111" spans="1:26" ht="31" x14ac:dyDescent="0.3">
      <c r="A111" s="20" t="s">
        <v>279</v>
      </c>
      <c r="B111" s="13" t="s">
        <v>2309</v>
      </c>
      <c r="C111">
        <f t="shared" si="72"/>
        <v>2</v>
      </c>
      <c r="D111" t="str">
        <f t="shared" si="73"/>
        <v>1@ Contrato ou acordo sem cláusulas ou com cláusulas inadequadas sobre o tratamento de dados pessoais.</v>
      </c>
      <c r="E111">
        <f t="shared" si="74"/>
        <v>102</v>
      </c>
      <c r="F111" t="str">
        <f t="shared" si="75"/>
        <v>Contrato ou acordo sem cláusulas ou com cláusulas inadequadas sobre o tratamento de dados pessoais.</v>
      </c>
      <c r="G111" t="str">
        <f t="shared" si="76"/>
        <v>1@ Contrato ou acordo sem cláusulas ou com cláusulas inadequadas sobre o tratamento de dados pessoais#</v>
      </c>
      <c r="H111" t="e">
        <f t="shared" si="77"/>
        <v>#VALUE!</v>
      </c>
      <c r="I111" t="e">
        <f t="shared" si="78"/>
        <v>#VALUE!</v>
      </c>
      <c r="J111" t="e">
        <f t="shared" si="79"/>
        <v>#VALUE!</v>
      </c>
      <c r="K111" t="e">
        <f t="shared" si="80"/>
        <v>#VALUE!</v>
      </c>
      <c r="L111" t="e">
        <f t="shared" si="81"/>
        <v>#VALUE!</v>
      </c>
      <c r="M111" t="e">
        <f t="shared" si="82"/>
        <v>#VALUE!</v>
      </c>
      <c r="N111" t="e">
        <f t="shared" si="83"/>
        <v>#VALUE!</v>
      </c>
      <c r="O111" t="e">
        <f t="shared" si="84"/>
        <v>#VALUE!</v>
      </c>
      <c r="P111" t="e">
        <f t="shared" si="85"/>
        <v>#VALUE!</v>
      </c>
      <c r="Q111" t="e">
        <f t="shared" si="86"/>
        <v>#VALUE!</v>
      </c>
      <c r="R111" s="68" t="e">
        <f t="shared" si="87"/>
        <v>#VALUE!</v>
      </c>
      <c r="S111" t="e">
        <f t="shared" si="88"/>
        <v>#VALUE!</v>
      </c>
      <c r="T111" t="e">
        <f t="shared" si="89"/>
        <v>#VALUE!</v>
      </c>
      <c r="U111" t="e">
        <f t="shared" si="90"/>
        <v>#VALUE!</v>
      </c>
      <c r="V111" t="e">
        <f t="shared" si="91"/>
        <v>#VALUE!</v>
      </c>
      <c r="W111" t="e">
        <f t="shared" si="92"/>
        <v>#VALUE!</v>
      </c>
      <c r="X111" t="e">
        <f t="shared" si="93"/>
        <v>#VALUE!</v>
      </c>
      <c r="Y111" t="e">
        <f t="shared" si="94"/>
        <v>#VALUE!</v>
      </c>
      <c r="Z111" t="e">
        <f t="shared" si="95"/>
        <v>#VALUE!</v>
      </c>
    </row>
    <row r="112" spans="1:26" ht="31" x14ac:dyDescent="0.3">
      <c r="A112" s="16" t="s">
        <v>280</v>
      </c>
      <c r="B112" s="14" t="s">
        <v>298</v>
      </c>
      <c r="C112">
        <f t="shared" si="72"/>
        <v>2</v>
      </c>
      <c r="D112" t="str">
        <f t="shared" si="73"/>
        <v>1@ Desconhecimento de fundamentos de segurança da informação. 
2. Inexistência de prazo pré-estabelecido para retenção e eliminação de dados pessoais.</v>
      </c>
      <c r="E112">
        <f t="shared" si="74"/>
        <v>61</v>
      </c>
      <c r="F112" t="str">
        <f t="shared" si="75"/>
        <v xml:space="preserve">Desconhecimento de fundamentos de segurança da informação. </v>
      </c>
      <c r="G112" t="str">
        <f t="shared" si="76"/>
        <v>1@ Desconhecimento de fundamentos de segurança da informação# 
2. Inexistência de prazo pré-estabelecido para retenção e eliminação de dados pessoais.</v>
      </c>
      <c r="H112">
        <f t="shared" si="77"/>
        <v>65</v>
      </c>
      <c r="I112">
        <f t="shared" si="78"/>
        <v>85</v>
      </c>
      <c r="J112" t="str">
        <f t="shared" si="79"/>
        <v xml:space="preserve"> Inexistência de prazo pré-estabelecido para retenção e eliminação de dados pessoais.</v>
      </c>
      <c r="K112" t="str">
        <f t="shared" si="80"/>
        <v>1@ Desconhecimento de fundamentos de segurança da informação# 
2+ Inexistência de prazo pré-estabelecido para retenção e eliminação de dados pessoais.</v>
      </c>
      <c r="L112">
        <f t="shared" si="81"/>
        <v>150</v>
      </c>
      <c r="M112" t="str">
        <f t="shared" si="82"/>
        <v>1@ Desconhecimento de fundamentos de segurança da informação# 
2+ Inexistência de prazo pré-estabelecido para retenção e eliminação de dados pessoais%</v>
      </c>
      <c r="N112" t="e">
        <f t="shared" si="83"/>
        <v>#VALUE!</v>
      </c>
      <c r="O112" t="e">
        <f t="shared" si="84"/>
        <v>#VALUE!</v>
      </c>
      <c r="P112" t="e">
        <f t="shared" si="85"/>
        <v>#VALUE!</v>
      </c>
      <c r="Q112" t="e">
        <f t="shared" si="86"/>
        <v>#VALUE!</v>
      </c>
      <c r="R112" s="68" t="e">
        <f t="shared" si="87"/>
        <v>#VALUE!</v>
      </c>
      <c r="S112" t="e">
        <f t="shared" si="88"/>
        <v>#VALUE!</v>
      </c>
      <c r="T112" t="e">
        <f t="shared" si="89"/>
        <v>#VALUE!</v>
      </c>
      <c r="U112" t="e">
        <f t="shared" si="90"/>
        <v>#VALUE!</v>
      </c>
      <c r="V112" t="e">
        <f t="shared" si="91"/>
        <v>#VALUE!</v>
      </c>
      <c r="W112" t="e">
        <f t="shared" si="92"/>
        <v>#VALUE!</v>
      </c>
      <c r="X112" t="e">
        <f t="shared" si="93"/>
        <v>#VALUE!</v>
      </c>
      <c r="Y112" t="e">
        <f t="shared" si="94"/>
        <v>#VALUE!</v>
      </c>
      <c r="Z112" t="e">
        <f t="shared" si="95"/>
        <v>#VALUE!</v>
      </c>
    </row>
    <row r="113" spans="1:26" ht="46.5" x14ac:dyDescent="0.3">
      <c r="A113" s="20" t="s">
        <v>281</v>
      </c>
      <c r="B113" s="13" t="s">
        <v>130</v>
      </c>
      <c r="C113">
        <f t="shared" si="72"/>
        <v>2</v>
      </c>
      <c r="D113" t="str">
        <f t="shared" si="73"/>
        <v>1@ Desconhecimento de fundamentos de segurança da informação.
2. Contrato ou acordo sem cláusulas ou com cláusulas inadequadas sobre o tratamento de dados pessoais.</v>
      </c>
      <c r="E113">
        <f t="shared" si="74"/>
        <v>61</v>
      </c>
      <c r="F113" t="str">
        <f t="shared" si="75"/>
        <v xml:space="preserve">Desconhecimento de fundamentos de segurança da informação.
</v>
      </c>
      <c r="G113" t="str">
        <f t="shared" si="76"/>
        <v>1@ Desconhecimento de fundamentos de segurança da informação#
2. Contrato ou acordo sem cláusulas ou com cláusulas inadequadas sobre o tratamento de dados pessoais.</v>
      </c>
      <c r="H113">
        <f t="shared" si="77"/>
        <v>64</v>
      </c>
      <c r="I113">
        <f t="shared" si="78"/>
        <v>100</v>
      </c>
      <c r="J113" t="str">
        <f t="shared" si="79"/>
        <v>Contrato ou acordo sem cláusulas ou com cláusulas inadequadas sobre o tratamento de dados pessoais.</v>
      </c>
      <c r="K113" t="str">
        <f t="shared" si="80"/>
        <v>1@ Desconhecimento de fundamentos de segurança da informação#
2+ Contrato ou acordo sem cláusulas ou com cláusulas inadequadas sobre o tratamento de dados pessoais.</v>
      </c>
      <c r="L113">
        <f t="shared" si="81"/>
        <v>164</v>
      </c>
      <c r="M113" t="str">
        <f t="shared" si="82"/>
        <v>1@ Desconhecimento de fundamentos de segurança da informação#
2+ Contrato ou acordo sem cláusulas ou com cláusulas inadequadas sobre o tratamento de dados pessoais%</v>
      </c>
      <c r="N113" t="e">
        <f t="shared" si="83"/>
        <v>#VALUE!</v>
      </c>
      <c r="O113" t="e">
        <f t="shared" si="84"/>
        <v>#VALUE!</v>
      </c>
      <c r="P113" t="e">
        <f t="shared" si="85"/>
        <v>#VALUE!</v>
      </c>
      <c r="Q113" t="e">
        <f t="shared" si="86"/>
        <v>#VALUE!</v>
      </c>
      <c r="R113" s="68" t="e">
        <f t="shared" si="87"/>
        <v>#VALUE!</v>
      </c>
      <c r="S113" t="e">
        <f t="shared" si="88"/>
        <v>#VALUE!</v>
      </c>
      <c r="T113" t="e">
        <f t="shared" si="89"/>
        <v>#VALUE!</v>
      </c>
      <c r="U113" t="e">
        <f t="shared" si="90"/>
        <v>#VALUE!</v>
      </c>
      <c r="V113" t="e">
        <f t="shared" si="91"/>
        <v>#VALUE!</v>
      </c>
      <c r="W113" t="e">
        <f t="shared" si="92"/>
        <v>#VALUE!</v>
      </c>
      <c r="X113" t="e">
        <f t="shared" si="93"/>
        <v>#VALUE!</v>
      </c>
      <c r="Y113" t="e">
        <f t="shared" si="94"/>
        <v>#VALUE!</v>
      </c>
      <c r="Z113" t="e">
        <f t="shared" si="95"/>
        <v>#VALUE!</v>
      </c>
    </row>
    <row r="114" spans="1:26" ht="31" x14ac:dyDescent="0.3">
      <c r="A114" s="16" t="s">
        <v>282</v>
      </c>
      <c r="B114" s="27" t="s">
        <v>284</v>
      </c>
      <c r="C114">
        <f t="shared" si="72"/>
        <v>2</v>
      </c>
      <c r="D114" t="str">
        <f t="shared" si="73"/>
        <v xml:space="preserve">1@ Inexistência de prazo pré-estabelecido para retenção e eliminação de dados pessoais.
2. Desconhecimento de fundamentos de segurança da informação. </v>
      </c>
      <c r="E114">
        <f t="shared" si="74"/>
        <v>87</v>
      </c>
      <c r="F114" t="str">
        <f t="shared" si="75"/>
        <v xml:space="preserve">Inexistência de prazo pré-estabelecido para retenção e eliminação de dados pessoais.
</v>
      </c>
      <c r="G114" t="str">
        <f t="shared" si="76"/>
        <v xml:space="preserve">1@ Inexistência de prazo pré-estabelecido para retenção e eliminação de dados pessoais#
2. Desconhecimento de fundamentos de segurança da informação. </v>
      </c>
      <c r="H114">
        <f t="shared" si="77"/>
        <v>90</v>
      </c>
      <c r="I114">
        <f t="shared" si="78"/>
        <v>59</v>
      </c>
      <c r="J114" t="str">
        <f t="shared" si="79"/>
        <v xml:space="preserve">Desconhecimento de fundamentos de segurança da informação. </v>
      </c>
      <c r="K114" t="str">
        <f t="shared" si="80"/>
        <v xml:space="preserve">1@ Inexistência de prazo pré-estabelecido para retenção e eliminação de dados pessoais#
2+ Desconhecimento de fundamentos de segurança da informação. </v>
      </c>
      <c r="L114">
        <f t="shared" si="81"/>
        <v>149</v>
      </c>
      <c r="M114" t="str">
        <f t="shared" si="82"/>
        <v xml:space="preserve">1@ Inexistência de prazo pré-estabelecido para retenção e eliminação de dados pessoais#
2+ Desconhecimento de fundamentos de segurança da informação% </v>
      </c>
      <c r="N114" t="e">
        <f t="shared" si="83"/>
        <v>#VALUE!</v>
      </c>
      <c r="O114" t="e">
        <f t="shared" si="84"/>
        <v>#VALUE!</v>
      </c>
      <c r="P114" t="e">
        <f t="shared" si="85"/>
        <v>#VALUE!</v>
      </c>
      <c r="Q114" t="e">
        <f t="shared" si="86"/>
        <v>#VALUE!</v>
      </c>
      <c r="R114" s="68" t="e">
        <f t="shared" si="87"/>
        <v>#VALUE!</v>
      </c>
      <c r="S114" t="e">
        <f t="shared" si="88"/>
        <v>#VALUE!</v>
      </c>
      <c r="T114" t="e">
        <f t="shared" si="89"/>
        <v>#VALUE!</v>
      </c>
      <c r="U114" t="e">
        <f t="shared" si="90"/>
        <v>#VALUE!</v>
      </c>
      <c r="V114" t="e">
        <f t="shared" si="91"/>
        <v>#VALUE!</v>
      </c>
      <c r="W114" t="e">
        <f t="shared" si="92"/>
        <v>#VALUE!</v>
      </c>
      <c r="X114" t="e">
        <f t="shared" si="93"/>
        <v>#VALUE!</v>
      </c>
      <c r="Y114" t="e">
        <f t="shared" si="94"/>
        <v>#VALUE!</v>
      </c>
      <c r="Z114" t="e">
        <f t="shared" si="95"/>
        <v>#VALUE!</v>
      </c>
    </row>
    <row r="115" spans="1:26" ht="46.5" x14ac:dyDescent="0.3">
      <c r="A115" s="16" t="s">
        <v>285</v>
      </c>
      <c r="B115" s="27" t="s">
        <v>206</v>
      </c>
      <c r="C115">
        <f t="shared" si="72"/>
        <v>2</v>
      </c>
      <c r="D115" t="str">
        <f t="shared" si="73"/>
        <v>1@ Inexistência de prazo pré-estabelecido para retenção e eliminação de dados pessoais.
2. Desconhecimento de fundamentos de segurança da informação. 
3. Ausência de transparência quanto ao tratamento.</v>
      </c>
      <c r="E115">
        <f t="shared" si="74"/>
        <v>87</v>
      </c>
      <c r="F115" t="str">
        <f t="shared" si="75"/>
        <v xml:space="preserve">Inexistência de prazo pré-estabelecido para retenção e eliminação de dados pessoais.
</v>
      </c>
      <c r="G115" t="str">
        <f t="shared" si="76"/>
        <v>1@ Inexistência de prazo pré-estabelecido para retenção e eliminação de dados pessoais#
2. Desconhecimento de fundamentos de segurança da informação. 
3. Ausência de transparência quanto ao tratamento.</v>
      </c>
      <c r="H115">
        <f t="shared" si="77"/>
        <v>90</v>
      </c>
      <c r="I115">
        <f t="shared" si="78"/>
        <v>59</v>
      </c>
      <c r="J115" t="str">
        <f t="shared" si="79"/>
        <v xml:space="preserve">Desconhecimento de fundamentos de segurança da informação. </v>
      </c>
      <c r="K115" t="str">
        <f t="shared" si="80"/>
        <v>1@ Inexistência de prazo pré-estabelecido para retenção e eliminação de dados pessoais#
2+ Desconhecimento de fundamentos de segurança da informação. 
3. Ausência de transparência quanto ao tratamento.</v>
      </c>
      <c r="L115">
        <f t="shared" si="81"/>
        <v>149</v>
      </c>
      <c r="M115" t="str">
        <f t="shared" si="82"/>
        <v>1@ Inexistência de prazo pré-estabelecido para retenção e eliminação de dados pessoais#
2+ Desconhecimento de fundamentos de segurança da informação% 
3. Ausência de transparência quanto ao tratamento.</v>
      </c>
      <c r="N115">
        <f t="shared" si="83"/>
        <v>153</v>
      </c>
      <c r="O115" t="str">
        <f t="shared" si="84"/>
        <v>1@ Inexistência de prazo pré-estabelecido para retenção e eliminação de dados pessoais#
2+ Desconhecimento de fundamentos de segurança da informação% 
3&amp; Ausência de transparência quanto ao tratamento.</v>
      </c>
      <c r="P115">
        <f t="shared" si="85"/>
        <v>201</v>
      </c>
      <c r="Q115">
        <f t="shared" si="86"/>
        <v>48</v>
      </c>
      <c r="R115" s="68" t="str">
        <f t="shared" si="87"/>
        <v>Ausência de transparência quanto ao tratamento.</v>
      </c>
      <c r="S115" t="str">
        <f t="shared" si="88"/>
        <v>1@ Inexistência de prazo pré-estabelecido para retenção e eliminação de dados pessoais#
2+ Desconhecimento de fundamentos de segurança da informação% 
3&amp; Ausência de transparência quanto ao tratamento.</v>
      </c>
      <c r="T115">
        <f t="shared" si="89"/>
        <v>201</v>
      </c>
      <c r="U115" t="str">
        <f t="shared" si="90"/>
        <v>1@ Inexistência de prazo pré-estabelecido para retenção e eliminação de dados pessoais#
2+ Desconhecimento de fundamentos de segurança da informação% 
3&amp; Ausência de transparência quanto ao tratamento&amp;</v>
      </c>
      <c r="V115" t="e">
        <f t="shared" si="91"/>
        <v>#VALUE!</v>
      </c>
      <c r="W115" t="e">
        <f t="shared" si="92"/>
        <v>#VALUE!</v>
      </c>
      <c r="X115" t="e">
        <f t="shared" si="93"/>
        <v>#VALUE!</v>
      </c>
      <c r="Y115" t="e">
        <f t="shared" si="94"/>
        <v>#VALUE!</v>
      </c>
      <c r="Z115" t="e">
        <f t="shared" si="95"/>
        <v>#VALUE!</v>
      </c>
    </row>
    <row r="116" spans="1:26" ht="46.5" x14ac:dyDescent="0.3">
      <c r="A116" s="16" t="s">
        <v>286</v>
      </c>
      <c r="B116" s="23" t="s">
        <v>206</v>
      </c>
      <c r="C116">
        <f t="shared" si="72"/>
        <v>2</v>
      </c>
      <c r="D116" t="str">
        <f t="shared" si="73"/>
        <v>1@ Inexistência de prazo pré-estabelecido para retenção e eliminação de dados pessoais.
2. Desconhecimento de fundamentos de segurança da informação. 
3. Ausência de transparência quanto ao tratamento.</v>
      </c>
      <c r="E116">
        <f t="shared" si="74"/>
        <v>87</v>
      </c>
      <c r="F116" t="str">
        <f t="shared" si="75"/>
        <v xml:space="preserve">Inexistência de prazo pré-estabelecido para retenção e eliminação de dados pessoais.
</v>
      </c>
      <c r="G116" t="str">
        <f t="shared" si="76"/>
        <v>1@ Inexistência de prazo pré-estabelecido para retenção e eliminação de dados pessoais#
2. Desconhecimento de fundamentos de segurança da informação. 
3. Ausência de transparência quanto ao tratamento.</v>
      </c>
      <c r="H116">
        <f t="shared" si="77"/>
        <v>90</v>
      </c>
      <c r="I116">
        <f t="shared" si="78"/>
        <v>59</v>
      </c>
      <c r="J116" t="str">
        <f t="shared" si="79"/>
        <v xml:space="preserve">Desconhecimento de fundamentos de segurança da informação. </v>
      </c>
      <c r="K116" t="str">
        <f t="shared" si="80"/>
        <v>1@ Inexistência de prazo pré-estabelecido para retenção e eliminação de dados pessoais#
2+ Desconhecimento de fundamentos de segurança da informação. 
3. Ausência de transparência quanto ao tratamento.</v>
      </c>
      <c r="L116">
        <f t="shared" si="81"/>
        <v>149</v>
      </c>
      <c r="M116" t="str">
        <f t="shared" si="82"/>
        <v>1@ Inexistência de prazo pré-estabelecido para retenção e eliminação de dados pessoais#
2+ Desconhecimento de fundamentos de segurança da informação% 
3. Ausência de transparência quanto ao tratamento.</v>
      </c>
      <c r="N116">
        <f t="shared" si="83"/>
        <v>153</v>
      </c>
      <c r="O116" t="str">
        <f t="shared" si="84"/>
        <v>1@ Inexistência de prazo pré-estabelecido para retenção e eliminação de dados pessoais#
2+ Desconhecimento de fundamentos de segurança da informação% 
3&amp; Ausência de transparência quanto ao tratamento.</v>
      </c>
      <c r="P116">
        <f t="shared" si="85"/>
        <v>201</v>
      </c>
      <c r="Q116">
        <f t="shared" si="86"/>
        <v>48</v>
      </c>
      <c r="R116" s="68" t="str">
        <f t="shared" si="87"/>
        <v>Ausência de transparência quanto ao tratamento.</v>
      </c>
      <c r="S116" t="str">
        <f t="shared" si="88"/>
        <v>1@ Inexistência de prazo pré-estabelecido para retenção e eliminação de dados pessoais#
2+ Desconhecimento de fundamentos de segurança da informação% 
3&amp; Ausência de transparência quanto ao tratamento.</v>
      </c>
      <c r="T116">
        <f t="shared" si="89"/>
        <v>201</v>
      </c>
      <c r="U116" t="str">
        <f t="shared" si="90"/>
        <v>1@ Inexistência de prazo pré-estabelecido para retenção e eliminação de dados pessoais#
2+ Desconhecimento de fundamentos de segurança da informação% 
3&amp; Ausência de transparência quanto ao tratamento&amp;</v>
      </c>
      <c r="V116" t="e">
        <f t="shared" si="91"/>
        <v>#VALUE!</v>
      </c>
      <c r="W116" t="e">
        <f t="shared" si="92"/>
        <v>#VALUE!</v>
      </c>
      <c r="X116" t="e">
        <f t="shared" si="93"/>
        <v>#VALUE!</v>
      </c>
      <c r="Y116" t="e">
        <f t="shared" si="94"/>
        <v>#VALUE!</v>
      </c>
      <c r="Z116" t="e">
        <f t="shared" si="95"/>
        <v>#VALUE!</v>
      </c>
    </row>
    <row r="117" spans="1:26" ht="46.5" x14ac:dyDescent="0.3">
      <c r="A117" s="16" t="s">
        <v>287</v>
      </c>
      <c r="B117" s="23" t="s">
        <v>288</v>
      </c>
      <c r="C117">
        <f t="shared" si="72"/>
        <v>2</v>
      </c>
      <c r="D117" t="str">
        <f t="shared" si="73"/>
        <v xml:space="preserve">1@ Inexistência de prazo pré-estabelecido para retenção e eliminação de dados pessoais.
2. Desconhecimento de fundamentos de segurança da informação. 
</v>
      </c>
      <c r="E117">
        <f t="shared" si="74"/>
        <v>87</v>
      </c>
      <c r="F117" t="str">
        <f t="shared" si="75"/>
        <v xml:space="preserve">Inexistência de prazo pré-estabelecido para retenção e eliminação de dados pessoais.
</v>
      </c>
      <c r="G117" t="str">
        <f t="shared" si="76"/>
        <v xml:space="preserve">1@ Inexistência de prazo pré-estabelecido para retenção e eliminação de dados pessoais#
2. Desconhecimento de fundamentos de segurança da informação. 
</v>
      </c>
      <c r="H117">
        <f t="shared" si="77"/>
        <v>90</v>
      </c>
      <c r="I117">
        <f t="shared" si="78"/>
        <v>59</v>
      </c>
      <c r="J117" t="str">
        <f t="shared" si="79"/>
        <v xml:space="preserve">Desconhecimento de fundamentos de segurança da informação. </v>
      </c>
      <c r="K117" t="str">
        <f t="shared" si="80"/>
        <v xml:space="preserve">1@ Inexistência de prazo pré-estabelecido para retenção e eliminação de dados pessoais#
2+ Desconhecimento de fundamentos de segurança da informação. 
</v>
      </c>
      <c r="L117">
        <f t="shared" si="81"/>
        <v>149</v>
      </c>
      <c r="M117" t="str">
        <f t="shared" si="82"/>
        <v xml:space="preserve">1@ Inexistência de prazo pré-estabelecido para retenção e eliminação de dados pessoais#
2+ Desconhecimento de fundamentos de segurança da informação% 
</v>
      </c>
      <c r="N117" t="e">
        <f t="shared" si="83"/>
        <v>#VALUE!</v>
      </c>
      <c r="O117" t="e">
        <f t="shared" si="84"/>
        <v>#VALUE!</v>
      </c>
      <c r="P117" t="e">
        <f t="shared" si="85"/>
        <v>#VALUE!</v>
      </c>
      <c r="Q117" t="e">
        <f t="shared" si="86"/>
        <v>#VALUE!</v>
      </c>
      <c r="R117" s="68" t="e">
        <f t="shared" si="87"/>
        <v>#VALUE!</v>
      </c>
      <c r="S117" t="e">
        <f t="shared" si="88"/>
        <v>#VALUE!</v>
      </c>
      <c r="T117" t="e">
        <f t="shared" si="89"/>
        <v>#VALUE!</v>
      </c>
      <c r="U117" t="e">
        <f t="shared" si="90"/>
        <v>#VALUE!</v>
      </c>
      <c r="V117" t="e">
        <f t="shared" si="91"/>
        <v>#VALUE!</v>
      </c>
      <c r="W117" t="e">
        <f t="shared" si="92"/>
        <v>#VALUE!</v>
      </c>
      <c r="X117" t="e">
        <f t="shared" si="93"/>
        <v>#VALUE!</v>
      </c>
      <c r="Y117" t="e">
        <f t="shared" si="94"/>
        <v>#VALUE!</v>
      </c>
      <c r="Z117" t="e">
        <f t="shared" si="95"/>
        <v>#VALUE!</v>
      </c>
    </row>
    <row r="118" spans="1:26" ht="31" x14ac:dyDescent="0.3">
      <c r="A118" s="16" t="s">
        <v>289</v>
      </c>
      <c r="B118" s="23" t="s">
        <v>284</v>
      </c>
      <c r="C118">
        <f t="shared" si="72"/>
        <v>2</v>
      </c>
      <c r="D118" t="str">
        <f t="shared" si="73"/>
        <v xml:space="preserve">1@ Inexistência de prazo pré-estabelecido para retenção e eliminação de dados pessoais.
2. Desconhecimento de fundamentos de segurança da informação. </v>
      </c>
      <c r="E118">
        <f t="shared" si="74"/>
        <v>87</v>
      </c>
      <c r="F118" t="str">
        <f t="shared" si="75"/>
        <v xml:space="preserve">Inexistência de prazo pré-estabelecido para retenção e eliminação de dados pessoais.
</v>
      </c>
      <c r="G118" t="str">
        <f t="shared" si="76"/>
        <v xml:space="preserve">1@ Inexistência de prazo pré-estabelecido para retenção e eliminação de dados pessoais#
2. Desconhecimento de fundamentos de segurança da informação. </v>
      </c>
      <c r="H118">
        <f t="shared" si="77"/>
        <v>90</v>
      </c>
      <c r="I118">
        <f t="shared" si="78"/>
        <v>59</v>
      </c>
      <c r="J118" t="str">
        <f t="shared" si="79"/>
        <v xml:space="preserve">Desconhecimento de fundamentos de segurança da informação. </v>
      </c>
      <c r="K118" t="str">
        <f t="shared" si="80"/>
        <v xml:space="preserve">1@ Inexistência de prazo pré-estabelecido para retenção e eliminação de dados pessoais#
2+ Desconhecimento de fundamentos de segurança da informação. </v>
      </c>
      <c r="L118">
        <f t="shared" si="81"/>
        <v>149</v>
      </c>
      <c r="M118" t="str">
        <f t="shared" si="82"/>
        <v xml:space="preserve">1@ Inexistência de prazo pré-estabelecido para retenção e eliminação de dados pessoais#
2+ Desconhecimento de fundamentos de segurança da informação% </v>
      </c>
      <c r="N118" t="e">
        <f t="shared" si="83"/>
        <v>#VALUE!</v>
      </c>
      <c r="O118" t="e">
        <f t="shared" si="84"/>
        <v>#VALUE!</v>
      </c>
      <c r="P118" t="e">
        <f t="shared" si="85"/>
        <v>#VALUE!</v>
      </c>
      <c r="Q118" t="e">
        <f t="shared" si="86"/>
        <v>#VALUE!</v>
      </c>
      <c r="R118" s="68" t="e">
        <f t="shared" si="87"/>
        <v>#VALUE!</v>
      </c>
      <c r="S118" t="e">
        <f t="shared" si="88"/>
        <v>#VALUE!</v>
      </c>
      <c r="T118" t="e">
        <f t="shared" si="89"/>
        <v>#VALUE!</v>
      </c>
      <c r="U118" t="e">
        <f t="shared" si="90"/>
        <v>#VALUE!</v>
      </c>
      <c r="V118" t="e">
        <f t="shared" si="91"/>
        <v>#VALUE!</v>
      </c>
      <c r="W118" t="e">
        <f t="shared" si="92"/>
        <v>#VALUE!</v>
      </c>
      <c r="X118" t="e">
        <f t="shared" si="93"/>
        <v>#VALUE!</v>
      </c>
      <c r="Y118" t="e">
        <f t="shared" si="94"/>
        <v>#VALUE!</v>
      </c>
      <c r="Z118" t="e">
        <f t="shared" si="95"/>
        <v>#VALUE!</v>
      </c>
    </row>
    <row r="119" spans="1:26" ht="56" x14ac:dyDescent="0.3">
      <c r="A119" s="16" t="s">
        <v>291</v>
      </c>
      <c r="B119" s="14" t="s">
        <v>2305</v>
      </c>
      <c r="C119">
        <f t="shared" si="72"/>
        <v>2</v>
      </c>
      <c r="D119" t="str">
        <f t="shared" si="73"/>
        <v>1@ Ausência de transparência quanto ao tratamento.
2. Desconhecimento de fundamentos de segurança da informação.
3. Inexistência de prazo pré-estabelecido para retenção e eliminação de dados pessoais.</v>
      </c>
      <c r="E119">
        <f t="shared" si="74"/>
        <v>50</v>
      </c>
      <c r="F119" t="str">
        <f t="shared" si="75"/>
        <v xml:space="preserve">Ausência de transparência quanto ao tratamento.
</v>
      </c>
      <c r="G119" t="str">
        <f t="shared" si="76"/>
        <v>1@ Ausência de transparência quanto ao tratamento#
2. Desconhecimento de fundamentos de segurança da informação.
3. Inexistência de prazo pré-estabelecido para retenção e eliminação de dados pessoais.</v>
      </c>
      <c r="H119">
        <f t="shared" si="77"/>
        <v>53</v>
      </c>
      <c r="I119">
        <f t="shared" si="78"/>
        <v>59</v>
      </c>
      <c r="J119" t="str">
        <f t="shared" si="79"/>
        <v xml:space="preserve">Desconhecimento de fundamentos de segurança da informação.
</v>
      </c>
      <c r="K119" t="str">
        <f t="shared" si="80"/>
        <v>1@ Ausência de transparência quanto ao tratamento#
2+ Desconhecimento de fundamentos de segurança da informação.
3. Inexistência de prazo pré-estabelecido para retenção e eliminação de dados pessoais.</v>
      </c>
      <c r="L119">
        <f t="shared" si="81"/>
        <v>112</v>
      </c>
      <c r="M119" t="str">
        <f t="shared" si="82"/>
        <v>1@ Ausência de transparência quanto ao tratamento#
2+ Desconhecimento de fundamentos de segurança da informação%
3. Inexistência de prazo pré-estabelecido para retenção e eliminação de dados pessoais.</v>
      </c>
      <c r="N119">
        <f t="shared" si="83"/>
        <v>115</v>
      </c>
      <c r="O119" t="str">
        <f t="shared" si="84"/>
        <v>1@ Ausência de transparência quanto ao tratamento#
2+ Desconhecimento de fundamentos de segurança da informação%
3&amp; Inexistência de prazo pré-estabelecido para retenção e eliminação de dados pessoais.</v>
      </c>
      <c r="P119">
        <f t="shared" si="85"/>
        <v>200</v>
      </c>
      <c r="Q119">
        <f t="shared" si="86"/>
        <v>85</v>
      </c>
      <c r="R119" s="68" t="str">
        <f t="shared" si="87"/>
        <v>Inexistência de prazo pré-estabelecido para retenção e eliminação de dados pessoais.</v>
      </c>
      <c r="S119" t="str">
        <f t="shared" si="88"/>
        <v>1@ Ausência de transparência quanto ao tratamento#
2+ Desconhecimento de fundamentos de segurança da informação%
3&amp; Inexistência de prazo pré-estabelecido para retenção e eliminação de dados pessoais.</v>
      </c>
      <c r="T119">
        <f t="shared" si="89"/>
        <v>200</v>
      </c>
      <c r="U119" t="str">
        <f t="shared" si="90"/>
        <v>1@ Ausência de transparência quanto ao tratamento#
2+ Desconhecimento de fundamentos de segurança da informação%
3&amp; Inexistência de prazo pré-estabelecido para retenção e eliminação de dados pessoais&amp;</v>
      </c>
      <c r="V119" t="e">
        <f t="shared" si="91"/>
        <v>#VALUE!</v>
      </c>
      <c r="W119" t="e">
        <f t="shared" si="92"/>
        <v>#VALUE!</v>
      </c>
      <c r="X119" t="e">
        <f t="shared" si="93"/>
        <v>#VALUE!</v>
      </c>
      <c r="Y119" t="e">
        <f t="shared" si="94"/>
        <v>#VALUE!</v>
      </c>
      <c r="Z119" t="e">
        <f t="shared" si="95"/>
        <v>#VALUE!</v>
      </c>
    </row>
    <row r="120" spans="1:26" ht="56" x14ac:dyDescent="0.3">
      <c r="A120" s="16" t="s">
        <v>293</v>
      </c>
      <c r="B120" s="14" t="s">
        <v>2305</v>
      </c>
      <c r="C120">
        <f t="shared" si="72"/>
        <v>2</v>
      </c>
      <c r="D120" t="str">
        <f t="shared" si="73"/>
        <v>1@ Ausência de transparência quanto ao tratamento.
2. Desconhecimento de fundamentos de segurança da informação.
3. Inexistência de prazo pré-estabelecido para retenção e eliminação de dados pessoais.</v>
      </c>
      <c r="E120">
        <f t="shared" si="74"/>
        <v>50</v>
      </c>
      <c r="F120" t="str">
        <f t="shared" si="75"/>
        <v xml:space="preserve">Ausência de transparência quanto ao tratamento.
</v>
      </c>
      <c r="G120" t="str">
        <f t="shared" si="76"/>
        <v>1@ Ausência de transparência quanto ao tratamento#
2. Desconhecimento de fundamentos de segurança da informação.
3. Inexistência de prazo pré-estabelecido para retenção e eliminação de dados pessoais.</v>
      </c>
      <c r="H120">
        <f t="shared" si="77"/>
        <v>53</v>
      </c>
      <c r="I120">
        <f t="shared" si="78"/>
        <v>59</v>
      </c>
      <c r="J120" t="str">
        <f t="shared" si="79"/>
        <v xml:space="preserve">Desconhecimento de fundamentos de segurança da informação.
</v>
      </c>
      <c r="K120" t="str">
        <f t="shared" si="80"/>
        <v>1@ Ausência de transparência quanto ao tratamento#
2+ Desconhecimento de fundamentos de segurança da informação.
3. Inexistência de prazo pré-estabelecido para retenção e eliminação de dados pessoais.</v>
      </c>
      <c r="L120">
        <f t="shared" si="81"/>
        <v>112</v>
      </c>
      <c r="M120" t="str">
        <f t="shared" si="82"/>
        <v>1@ Ausência de transparência quanto ao tratamento#
2+ Desconhecimento de fundamentos de segurança da informação%
3. Inexistência de prazo pré-estabelecido para retenção e eliminação de dados pessoais.</v>
      </c>
      <c r="N120">
        <f t="shared" si="83"/>
        <v>115</v>
      </c>
      <c r="O120" t="str">
        <f t="shared" si="84"/>
        <v>1@ Ausência de transparência quanto ao tratamento#
2+ Desconhecimento de fundamentos de segurança da informação%
3&amp; Inexistência de prazo pré-estabelecido para retenção e eliminação de dados pessoais.</v>
      </c>
      <c r="P120">
        <f t="shared" si="85"/>
        <v>200</v>
      </c>
      <c r="Q120">
        <f t="shared" si="86"/>
        <v>85</v>
      </c>
      <c r="R120" s="68" t="str">
        <f t="shared" si="87"/>
        <v>Inexistência de prazo pré-estabelecido para retenção e eliminação de dados pessoais.</v>
      </c>
      <c r="S120" t="str">
        <f t="shared" si="88"/>
        <v>1@ Ausência de transparência quanto ao tratamento#
2+ Desconhecimento de fundamentos de segurança da informação%
3&amp; Inexistência de prazo pré-estabelecido para retenção e eliminação de dados pessoais.</v>
      </c>
      <c r="T120">
        <f t="shared" si="89"/>
        <v>200</v>
      </c>
      <c r="U120" t="str">
        <f t="shared" si="90"/>
        <v>1@ Ausência de transparência quanto ao tratamento#
2+ Desconhecimento de fundamentos de segurança da informação%
3&amp; Inexistência de prazo pré-estabelecido para retenção e eliminação de dados pessoais&amp;</v>
      </c>
      <c r="V120" t="e">
        <f t="shared" si="91"/>
        <v>#VALUE!</v>
      </c>
      <c r="W120" t="e">
        <f t="shared" si="92"/>
        <v>#VALUE!</v>
      </c>
      <c r="X120" t="e">
        <f t="shared" si="93"/>
        <v>#VALUE!</v>
      </c>
      <c r="Y120" t="e">
        <f t="shared" si="94"/>
        <v>#VALUE!</v>
      </c>
      <c r="Z120" t="e">
        <f t="shared" si="95"/>
        <v>#VALUE!</v>
      </c>
    </row>
    <row r="121" spans="1:26" ht="56" x14ac:dyDescent="0.3">
      <c r="A121" s="16" t="s">
        <v>294</v>
      </c>
      <c r="B121" s="14" t="s">
        <v>2305</v>
      </c>
      <c r="C121">
        <f t="shared" si="72"/>
        <v>2</v>
      </c>
      <c r="D121" t="str">
        <f t="shared" si="73"/>
        <v>1@ Ausência de transparência quanto ao tratamento.
2. Desconhecimento de fundamentos de segurança da informação.
3. Inexistência de prazo pré-estabelecido para retenção e eliminação de dados pessoais.</v>
      </c>
      <c r="E121">
        <f t="shared" si="74"/>
        <v>50</v>
      </c>
      <c r="F121" t="str">
        <f t="shared" si="75"/>
        <v xml:space="preserve">Ausência de transparência quanto ao tratamento.
</v>
      </c>
      <c r="G121" t="str">
        <f t="shared" si="76"/>
        <v>1@ Ausência de transparência quanto ao tratamento#
2. Desconhecimento de fundamentos de segurança da informação.
3. Inexistência de prazo pré-estabelecido para retenção e eliminação de dados pessoais.</v>
      </c>
      <c r="H121">
        <f t="shared" si="77"/>
        <v>53</v>
      </c>
      <c r="I121">
        <f t="shared" si="78"/>
        <v>59</v>
      </c>
      <c r="J121" t="str">
        <f t="shared" si="79"/>
        <v xml:space="preserve">Desconhecimento de fundamentos de segurança da informação.
</v>
      </c>
      <c r="K121" t="str">
        <f t="shared" si="80"/>
        <v>1@ Ausência de transparência quanto ao tratamento#
2+ Desconhecimento de fundamentos de segurança da informação.
3. Inexistência de prazo pré-estabelecido para retenção e eliminação de dados pessoais.</v>
      </c>
      <c r="L121">
        <f t="shared" si="81"/>
        <v>112</v>
      </c>
      <c r="M121" t="str">
        <f t="shared" si="82"/>
        <v>1@ Ausência de transparência quanto ao tratamento#
2+ Desconhecimento de fundamentos de segurança da informação%
3. Inexistência de prazo pré-estabelecido para retenção e eliminação de dados pessoais.</v>
      </c>
      <c r="N121">
        <f t="shared" si="83"/>
        <v>115</v>
      </c>
      <c r="O121" t="str">
        <f t="shared" si="84"/>
        <v>1@ Ausência de transparência quanto ao tratamento#
2+ Desconhecimento de fundamentos de segurança da informação%
3&amp; Inexistência de prazo pré-estabelecido para retenção e eliminação de dados pessoais.</v>
      </c>
      <c r="P121">
        <f t="shared" si="85"/>
        <v>200</v>
      </c>
      <c r="Q121">
        <f t="shared" si="86"/>
        <v>85</v>
      </c>
      <c r="R121" s="68" t="str">
        <f t="shared" si="87"/>
        <v>Inexistência de prazo pré-estabelecido para retenção e eliminação de dados pessoais.</v>
      </c>
      <c r="S121" t="str">
        <f t="shared" si="88"/>
        <v>1@ Ausência de transparência quanto ao tratamento#
2+ Desconhecimento de fundamentos de segurança da informação%
3&amp; Inexistência de prazo pré-estabelecido para retenção e eliminação de dados pessoais.</v>
      </c>
      <c r="T121">
        <f t="shared" si="89"/>
        <v>200</v>
      </c>
      <c r="U121" t="str">
        <f t="shared" si="90"/>
        <v>1@ Ausência de transparência quanto ao tratamento#
2+ Desconhecimento de fundamentos de segurança da informação%
3&amp; Inexistência de prazo pré-estabelecido para retenção e eliminação de dados pessoais&amp;</v>
      </c>
      <c r="V121" t="e">
        <f t="shared" si="91"/>
        <v>#VALUE!</v>
      </c>
      <c r="W121" t="e">
        <f t="shared" si="92"/>
        <v>#VALUE!</v>
      </c>
      <c r="X121" t="e">
        <f t="shared" si="93"/>
        <v>#VALUE!</v>
      </c>
      <c r="Y121" t="e">
        <f t="shared" si="94"/>
        <v>#VALUE!</v>
      </c>
      <c r="Z121" t="e">
        <f t="shared" si="95"/>
        <v>#VALUE!</v>
      </c>
    </row>
    <row r="122" spans="1:26" ht="31" x14ac:dyDescent="0.3">
      <c r="A122" s="16" t="s">
        <v>295</v>
      </c>
      <c r="B122" s="14" t="s">
        <v>298</v>
      </c>
      <c r="C122">
        <f t="shared" si="72"/>
        <v>2</v>
      </c>
      <c r="D122" t="str">
        <f t="shared" si="73"/>
        <v>1@ Desconhecimento de fundamentos de segurança da informação. 
2. Inexistência de prazo pré-estabelecido para retenção e eliminação de dados pessoais.</v>
      </c>
      <c r="E122">
        <f t="shared" si="74"/>
        <v>61</v>
      </c>
      <c r="F122" t="str">
        <f t="shared" si="75"/>
        <v xml:space="preserve">Desconhecimento de fundamentos de segurança da informação. </v>
      </c>
      <c r="G122" t="str">
        <f t="shared" si="76"/>
        <v>1@ Desconhecimento de fundamentos de segurança da informação# 
2. Inexistência de prazo pré-estabelecido para retenção e eliminação de dados pessoais.</v>
      </c>
      <c r="H122">
        <f t="shared" si="77"/>
        <v>65</v>
      </c>
      <c r="I122">
        <f t="shared" si="78"/>
        <v>85</v>
      </c>
      <c r="J122" t="str">
        <f t="shared" si="79"/>
        <v xml:space="preserve"> Inexistência de prazo pré-estabelecido para retenção e eliminação de dados pessoais.</v>
      </c>
      <c r="K122" t="str">
        <f t="shared" si="80"/>
        <v>1@ Desconhecimento de fundamentos de segurança da informação# 
2+ Inexistência de prazo pré-estabelecido para retenção e eliminação de dados pessoais.</v>
      </c>
      <c r="L122">
        <f t="shared" si="81"/>
        <v>150</v>
      </c>
      <c r="M122" t="str">
        <f t="shared" si="82"/>
        <v>1@ Desconhecimento de fundamentos de segurança da informação# 
2+ Inexistência de prazo pré-estabelecido para retenção e eliminação de dados pessoais%</v>
      </c>
      <c r="N122" t="e">
        <f t="shared" si="83"/>
        <v>#VALUE!</v>
      </c>
      <c r="O122" t="e">
        <f t="shared" si="84"/>
        <v>#VALUE!</v>
      </c>
      <c r="P122" t="e">
        <f t="shared" si="85"/>
        <v>#VALUE!</v>
      </c>
      <c r="Q122" t="e">
        <f t="shared" si="86"/>
        <v>#VALUE!</v>
      </c>
      <c r="R122" s="68" t="e">
        <f t="shared" si="87"/>
        <v>#VALUE!</v>
      </c>
      <c r="S122" t="e">
        <f t="shared" si="88"/>
        <v>#VALUE!</v>
      </c>
      <c r="T122" t="e">
        <f t="shared" si="89"/>
        <v>#VALUE!</v>
      </c>
      <c r="U122" t="e">
        <f t="shared" si="90"/>
        <v>#VALUE!</v>
      </c>
      <c r="V122" t="e">
        <f t="shared" si="91"/>
        <v>#VALUE!</v>
      </c>
      <c r="W122" t="e">
        <f t="shared" si="92"/>
        <v>#VALUE!</v>
      </c>
      <c r="X122" t="e">
        <f t="shared" si="93"/>
        <v>#VALUE!</v>
      </c>
      <c r="Y122" t="e">
        <f t="shared" si="94"/>
        <v>#VALUE!</v>
      </c>
      <c r="Z122" t="e">
        <f t="shared" si="95"/>
        <v>#VALUE!</v>
      </c>
    </row>
    <row r="123" spans="1:26" ht="70" x14ac:dyDescent="0.3">
      <c r="A123" s="16" t="s">
        <v>300</v>
      </c>
      <c r="B123" s="13" t="s">
        <v>301</v>
      </c>
      <c r="C123">
        <f t="shared" si="72"/>
        <v>2</v>
      </c>
      <c r="D123" t="str">
        <f t="shared" si="73"/>
        <v xml:space="preserve">1@ Desconhecimento de fundamentos de segurança da informação. 
2. Ausência de transparência quanto ao tratamento.
3. Inexistência de prazo pré-estabelecido para retenção e eliminação de dados pessoais.
4. Ausência de avaliação de terceiro. </v>
      </c>
      <c r="E123">
        <f t="shared" si="74"/>
        <v>61</v>
      </c>
      <c r="F123" t="str">
        <f t="shared" si="75"/>
        <v xml:space="preserve">Desconhecimento de fundamentos de segurança da informação. </v>
      </c>
      <c r="G123" t="str">
        <f t="shared" si="76"/>
        <v xml:space="preserve">1@ Desconhecimento de fundamentos de segurança da informação# 
2. Ausência de transparência quanto ao tratamento.
3. Inexistência de prazo pré-estabelecido para retenção e eliminação de dados pessoais.
4. Ausência de avaliação de terceiro. </v>
      </c>
      <c r="H123">
        <f t="shared" si="77"/>
        <v>65</v>
      </c>
      <c r="I123">
        <f t="shared" si="78"/>
        <v>48</v>
      </c>
      <c r="J123" t="str">
        <f t="shared" si="79"/>
        <v xml:space="preserve"> Ausência de transparência quanto ao tratamento.</v>
      </c>
      <c r="K123" t="str">
        <f t="shared" si="80"/>
        <v xml:space="preserve">1@ Desconhecimento de fundamentos de segurança da informação# 
2+ Ausência de transparência quanto ao tratamento.
3. Inexistência de prazo pré-estabelecido para retenção e eliminação de dados pessoais.
4. Ausência de avaliação de terceiro. </v>
      </c>
      <c r="L123">
        <f t="shared" si="81"/>
        <v>113</v>
      </c>
      <c r="M123" t="str">
        <f t="shared" si="82"/>
        <v xml:space="preserve">1@ Desconhecimento de fundamentos de segurança da informação# 
2+ Ausência de transparência quanto ao tratamento%
3. Inexistência de prazo pré-estabelecido para retenção e eliminação de dados pessoais.
4. Ausência de avaliação de terceiro. </v>
      </c>
      <c r="N123">
        <f t="shared" si="83"/>
        <v>116</v>
      </c>
      <c r="O123" t="str">
        <f t="shared" si="84"/>
        <v xml:space="preserve">1@ Desconhecimento de fundamentos de segurança da informação# 
2+ Ausência de transparência quanto ao tratamento%
3&amp; Inexistência de prazo pré-estabelecido para retenção e eliminação de dados pessoais.
4. Ausência de avaliação de terceiro. </v>
      </c>
      <c r="P123">
        <f t="shared" si="85"/>
        <v>201</v>
      </c>
      <c r="Q123">
        <f t="shared" si="86"/>
        <v>85</v>
      </c>
      <c r="R123" s="68" t="str">
        <f t="shared" si="87"/>
        <v xml:space="preserve">Inexistência de prazo pré-estabelecido para retenção e eliminação de dados pessoais.
</v>
      </c>
      <c r="S123" t="str">
        <f t="shared" si="88"/>
        <v xml:space="preserve">1@ Desconhecimento de fundamentos de segurança da informação# 
2+ Ausência de transparência quanto ao tratamento%
3&amp; Inexistência de prazo pré-estabelecido para retenção e eliminação de dados pessoais.
4. Ausência de avaliação de terceiro. </v>
      </c>
      <c r="T123">
        <f t="shared" si="89"/>
        <v>201</v>
      </c>
      <c r="U123" t="str">
        <f t="shared" si="90"/>
        <v xml:space="preserve">1@ Desconhecimento de fundamentos de segurança da informação# 
2+ Ausência de transparência quanto ao tratamento%
3&amp; Inexistência de prazo pré-estabelecido para retenção e eliminação de dados pessoais&amp;
4. Ausência de avaliação de terceiro. </v>
      </c>
      <c r="V123">
        <f t="shared" si="91"/>
        <v>204</v>
      </c>
      <c r="W123" t="str">
        <f t="shared" si="92"/>
        <v xml:space="preserve">1@ Desconhecimento de fundamentos de segurança da informação# 
2+ Ausência de transparência quanto ao tratamento%
3&amp; Inexistência de prazo pré-estabelecido para retenção e eliminação de dados pessoais&amp;
4&amp; Ausência de avaliação de terceiro. </v>
      </c>
      <c r="X123">
        <f t="shared" si="93"/>
        <v>239</v>
      </c>
      <c r="Y123">
        <f t="shared" si="94"/>
        <v>35</v>
      </c>
      <c r="Z123" t="str">
        <f t="shared" si="95"/>
        <v xml:space="preserve">Ausência de avaliação de terceiro. </v>
      </c>
    </row>
    <row r="124" spans="1:26" ht="56" x14ac:dyDescent="0.3">
      <c r="A124" s="16" t="s">
        <v>303</v>
      </c>
      <c r="B124" s="13" t="s">
        <v>304</v>
      </c>
      <c r="C124">
        <f t="shared" si="72"/>
        <v>2</v>
      </c>
      <c r="D124" t="str">
        <f t="shared" si="73"/>
        <v>1@ Desconhecimento de fundamentos de segurança da informação. 
2. Ausência de transparência quanto ao tratamento.
3. Inexistência de prazo pré-estabelecido para retenção e eliminação de dados pessoais.</v>
      </c>
      <c r="E124">
        <f t="shared" si="74"/>
        <v>61</v>
      </c>
      <c r="F124" t="str">
        <f t="shared" si="75"/>
        <v xml:space="preserve">Desconhecimento de fundamentos de segurança da informação. </v>
      </c>
      <c r="G124" t="str">
        <f t="shared" si="76"/>
        <v>1@ Desconhecimento de fundamentos de segurança da informação# 
2. Ausência de transparência quanto ao tratamento.
3. Inexistência de prazo pré-estabelecido para retenção e eliminação de dados pessoais.</v>
      </c>
      <c r="H124">
        <f t="shared" si="77"/>
        <v>65</v>
      </c>
      <c r="I124">
        <f t="shared" si="78"/>
        <v>48</v>
      </c>
      <c r="J124" t="str">
        <f t="shared" si="79"/>
        <v xml:space="preserve"> Ausência de transparência quanto ao tratamento.</v>
      </c>
      <c r="K124" t="str">
        <f t="shared" si="80"/>
        <v>1@ Desconhecimento de fundamentos de segurança da informação# 
2+ Ausência de transparência quanto ao tratamento.
3. Inexistência de prazo pré-estabelecido para retenção e eliminação de dados pessoais.</v>
      </c>
      <c r="L124">
        <f t="shared" si="81"/>
        <v>113</v>
      </c>
      <c r="M124" t="str">
        <f t="shared" si="82"/>
        <v>1@ Desconhecimento de fundamentos de segurança da informação# 
2+ Ausência de transparência quanto ao tratamento%
3. Inexistência de prazo pré-estabelecido para retenção e eliminação de dados pessoais.</v>
      </c>
      <c r="N124">
        <f t="shared" si="83"/>
        <v>116</v>
      </c>
      <c r="O124" t="str">
        <f t="shared" si="84"/>
        <v>1@ Desconhecimento de fundamentos de segurança da informação# 
2+ Ausência de transparência quanto ao tratamento%
3&amp; Inexistência de prazo pré-estabelecido para retenção e eliminação de dados pessoais.</v>
      </c>
      <c r="P124">
        <f t="shared" si="85"/>
        <v>201</v>
      </c>
      <c r="Q124">
        <f t="shared" si="86"/>
        <v>85</v>
      </c>
      <c r="R124" s="68" t="str">
        <f t="shared" si="87"/>
        <v>Inexistência de prazo pré-estabelecido para retenção e eliminação de dados pessoais.</v>
      </c>
      <c r="S124" t="str">
        <f t="shared" si="88"/>
        <v>1@ Desconhecimento de fundamentos de segurança da informação# 
2+ Ausência de transparência quanto ao tratamento%
3&amp; Inexistência de prazo pré-estabelecido para retenção e eliminação de dados pessoais.</v>
      </c>
      <c r="T124">
        <f t="shared" si="89"/>
        <v>201</v>
      </c>
      <c r="U124" t="str">
        <f t="shared" si="90"/>
        <v>1@ Desconhecimento de fundamentos de segurança da informação# 
2+ Ausência de transparência quanto ao tratamento%
3&amp; Inexistência de prazo pré-estabelecido para retenção e eliminação de dados pessoais&amp;</v>
      </c>
      <c r="V124" t="e">
        <f t="shared" si="91"/>
        <v>#VALUE!</v>
      </c>
      <c r="W124" t="e">
        <f t="shared" si="92"/>
        <v>#VALUE!</v>
      </c>
      <c r="X124" t="e">
        <f t="shared" si="93"/>
        <v>#VALUE!</v>
      </c>
      <c r="Y124" t="e">
        <f t="shared" si="94"/>
        <v>#VALUE!</v>
      </c>
      <c r="Z124" t="e">
        <f t="shared" si="95"/>
        <v>#VALUE!</v>
      </c>
    </row>
    <row r="125" spans="1:26" ht="56" x14ac:dyDescent="0.3">
      <c r="A125" s="16" t="s">
        <v>306</v>
      </c>
      <c r="B125" s="13" t="s">
        <v>304</v>
      </c>
      <c r="C125">
        <f t="shared" si="72"/>
        <v>2</v>
      </c>
      <c r="D125" t="str">
        <f t="shared" si="73"/>
        <v>1@ Desconhecimento de fundamentos de segurança da informação. 
2. Ausência de transparência quanto ao tratamento.
3. Inexistência de prazo pré-estabelecido para retenção e eliminação de dados pessoais.</v>
      </c>
      <c r="E125">
        <f t="shared" si="74"/>
        <v>61</v>
      </c>
      <c r="F125" t="str">
        <f t="shared" si="75"/>
        <v xml:space="preserve">Desconhecimento de fundamentos de segurança da informação. </v>
      </c>
      <c r="G125" t="str">
        <f t="shared" si="76"/>
        <v>1@ Desconhecimento de fundamentos de segurança da informação# 
2. Ausência de transparência quanto ao tratamento.
3. Inexistência de prazo pré-estabelecido para retenção e eliminação de dados pessoais.</v>
      </c>
      <c r="H125">
        <f t="shared" si="77"/>
        <v>65</v>
      </c>
      <c r="I125">
        <f t="shared" si="78"/>
        <v>48</v>
      </c>
      <c r="J125" t="str">
        <f t="shared" si="79"/>
        <v xml:space="preserve"> Ausência de transparência quanto ao tratamento.</v>
      </c>
      <c r="K125" t="str">
        <f t="shared" si="80"/>
        <v>1@ Desconhecimento de fundamentos de segurança da informação# 
2+ Ausência de transparência quanto ao tratamento.
3. Inexistência de prazo pré-estabelecido para retenção e eliminação de dados pessoais.</v>
      </c>
      <c r="L125">
        <f t="shared" si="81"/>
        <v>113</v>
      </c>
      <c r="M125" t="str">
        <f t="shared" si="82"/>
        <v>1@ Desconhecimento de fundamentos de segurança da informação# 
2+ Ausência de transparência quanto ao tratamento%
3. Inexistência de prazo pré-estabelecido para retenção e eliminação de dados pessoais.</v>
      </c>
      <c r="N125">
        <f t="shared" si="83"/>
        <v>116</v>
      </c>
      <c r="O125" t="str">
        <f t="shared" si="84"/>
        <v>1@ Desconhecimento de fundamentos de segurança da informação# 
2+ Ausência de transparência quanto ao tratamento%
3&amp; Inexistência de prazo pré-estabelecido para retenção e eliminação de dados pessoais.</v>
      </c>
      <c r="P125">
        <f t="shared" si="85"/>
        <v>201</v>
      </c>
      <c r="Q125">
        <f t="shared" si="86"/>
        <v>85</v>
      </c>
      <c r="R125" s="68" t="str">
        <f t="shared" si="87"/>
        <v>Inexistência de prazo pré-estabelecido para retenção e eliminação de dados pessoais.</v>
      </c>
      <c r="S125" t="str">
        <f t="shared" si="88"/>
        <v>1@ Desconhecimento de fundamentos de segurança da informação# 
2+ Ausência de transparência quanto ao tratamento%
3&amp; Inexistência de prazo pré-estabelecido para retenção e eliminação de dados pessoais.</v>
      </c>
      <c r="T125">
        <f t="shared" si="89"/>
        <v>201</v>
      </c>
      <c r="U125" t="str">
        <f t="shared" si="90"/>
        <v>1@ Desconhecimento de fundamentos de segurança da informação# 
2+ Ausência de transparência quanto ao tratamento%
3&amp; Inexistência de prazo pré-estabelecido para retenção e eliminação de dados pessoais&amp;</v>
      </c>
      <c r="V125" t="e">
        <f t="shared" si="91"/>
        <v>#VALUE!</v>
      </c>
      <c r="W125" t="e">
        <f t="shared" si="92"/>
        <v>#VALUE!</v>
      </c>
      <c r="X125" t="e">
        <f t="shared" si="93"/>
        <v>#VALUE!</v>
      </c>
      <c r="Y125" t="e">
        <f t="shared" si="94"/>
        <v>#VALUE!</v>
      </c>
      <c r="Z125" t="e">
        <f t="shared" si="95"/>
        <v>#VALUE!</v>
      </c>
    </row>
    <row r="126" spans="1:26" ht="31" x14ac:dyDescent="0.3">
      <c r="A126" s="16" t="s">
        <v>307</v>
      </c>
      <c r="B126" s="13" t="s">
        <v>308</v>
      </c>
      <c r="C126">
        <f t="shared" si="72"/>
        <v>2</v>
      </c>
      <c r="D126" t="str">
        <f t="shared" si="73"/>
        <v>1@ Ausência de transparência quanto ao tratamento.
2. Inexistência de prazo pré-estabelecido para retenção e eliminação de dados pessoais.</v>
      </c>
      <c r="E126">
        <f t="shared" si="74"/>
        <v>50</v>
      </c>
      <c r="F126" t="str">
        <f t="shared" si="75"/>
        <v xml:space="preserve">Ausência de transparência quanto ao tratamento.
</v>
      </c>
      <c r="G126" t="str">
        <f t="shared" si="76"/>
        <v>1@ Ausência de transparência quanto ao tratamento#
2. Inexistência de prazo pré-estabelecido para retenção e eliminação de dados pessoais.</v>
      </c>
      <c r="H126">
        <f t="shared" si="77"/>
        <v>53</v>
      </c>
      <c r="I126">
        <f t="shared" si="78"/>
        <v>85</v>
      </c>
      <c r="J126" t="str">
        <f t="shared" si="79"/>
        <v>Inexistência de prazo pré-estabelecido para retenção e eliminação de dados pessoais.</v>
      </c>
      <c r="K126" t="str">
        <f t="shared" si="80"/>
        <v>1@ Ausência de transparência quanto ao tratamento#
2+ Inexistência de prazo pré-estabelecido para retenção e eliminação de dados pessoais.</v>
      </c>
      <c r="L126">
        <f t="shared" si="81"/>
        <v>138</v>
      </c>
      <c r="M126" t="str">
        <f t="shared" si="82"/>
        <v>1@ Ausência de transparência quanto ao tratamento#
2+ Inexistência de prazo pré-estabelecido para retenção e eliminação de dados pessoais%</v>
      </c>
      <c r="N126" t="e">
        <f t="shared" si="83"/>
        <v>#VALUE!</v>
      </c>
      <c r="O126" t="e">
        <f t="shared" si="84"/>
        <v>#VALUE!</v>
      </c>
      <c r="P126" t="e">
        <f t="shared" si="85"/>
        <v>#VALUE!</v>
      </c>
      <c r="Q126" t="e">
        <f t="shared" si="86"/>
        <v>#VALUE!</v>
      </c>
      <c r="R126" s="68" t="e">
        <f t="shared" si="87"/>
        <v>#VALUE!</v>
      </c>
      <c r="S126" t="e">
        <f t="shared" si="88"/>
        <v>#VALUE!</v>
      </c>
      <c r="T126" t="e">
        <f t="shared" si="89"/>
        <v>#VALUE!</v>
      </c>
      <c r="U126" t="e">
        <f t="shared" si="90"/>
        <v>#VALUE!</v>
      </c>
      <c r="V126" t="e">
        <f t="shared" si="91"/>
        <v>#VALUE!</v>
      </c>
      <c r="W126" t="e">
        <f t="shared" si="92"/>
        <v>#VALUE!</v>
      </c>
      <c r="X126" t="e">
        <f t="shared" si="93"/>
        <v>#VALUE!</v>
      </c>
      <c r="Y126" t="e">
        <f t="shared" si="94"/>
        <v>#VALUE!</v>
      </c>
      <c r="Z126" t="e">
        <f t="shared" si="95"/>
        <v>#VALUE!</v>
      </c>
    </row>
    <row r="127" spans="1:26" ht="56" x14ac:dyDescent="0.3">
      <c r="A127" s="16" t="s">
        <v>309</v>
      </c>
      <c r="B127" s="13" t="s">
        <v>304</v>
      </c>
      <c r="C127">
        <f t="shared" si="72"/>
        <v>2</v>
      </c>
      <c r="D127" t="str">
        <f t="shared" si="73"/>
        <v>1@ Desconhecimento de fundamentos de segurança da informação. 
2. Ausência de transparência quanto ao tratamento.
3. Inexistência de prazo pré-estabelecido para retenção e eliminação de dados pessoais.</v>
      </c>
      <c r="E127">
        <f t="shared" si="74"/>
        <v>61</v>
      </c>
      <c r="F127" t="str">
        <f t="shared" si="75"/>
        <v xml:space="preserve">Desconhecimento de fundamentos de segurança da informação. </v>
      </c>
      <c r="G127" t="str">
        <f t="shared" si="76"/>
        <v>1@ Desconhecimento de fundamentos de segurança da informação# 
2. Ausência de transparência quanto ao tratamento.
3. Inexistência de prazo pré-estabelecido para retenção e eliminação de dados pessoais.</v>
      </c>
      <c r="H127">
        <f t="shared" si="77"/>
        <v>65</v>
      </c>
      <c r="I127">
        <f t="shared" si="78"/>
        <v>48</v>
      </c>
      <c r="J127" t="str">
        <f t="shared" si="79"/>
        <v xml:space="preserve"> Ausência de transparência quanto ao tratamento.</v>
      </c>
      <c r="K127" t="str">
        <f t="shared" si="80"/>
        <v>1@ Desconhecimento de fundamentos de segurança da informação# 
2+ Ausência de transparência quanto ao tratamento.
3. Inexistência de prazo pré-estabelecido para retenção e eliminação de dados pessoais.</v>
      </c>
      <c r="L127">
        <f t="shared" si="81"/>
        <v>113</v>
      </c>
      <c r="M127" t="str">
        <f t="shared" si="82"/>
        <v>1@ Desconhecimento de fundamentos de segurança da informação# 
2+ Ausência de transparência quanto ao tratamento%
3. Inexistência de prazo pré-estabelecido para retenção e eliminação de dados pessoais.</v>
      </c>
      <c r="N127">
        <f t="shared" si="83"/>
        <v>116</v>
      </c>
      <c r="O127" t="str">
        <f t="shared" si="84"/>
        <v>1@ Desconhecimento de fundamentos de segurança da informação# 
2+ Ausência de transparência quanto ao tratamento%
3&amp; Inexistência de prazo pré-estabelecido para retenção e eliminação de dados pessoais.</v>
      </c>
      <c r="P127">
        <f t="shared" si="85"/>
        <v>201</v>
      </c>
      <c r="Q127">
        <f t="shared" si="86"/>
        <v>85</v>
      </c>
      <c r="R127" s="68" t="str">
        <f t="shared" si="87"/>
        <v>Inexistência de prazo pré-estabelecido para retenção e eliminação de dados pessoais.</v>
      </c>
      <c r="S127" t="str">
        <f t="shared" si="88"/>
        <v>1@ Desconhecimento de fundamentos de segurança da informação# 
2+ Ausência de transparência quanto ao tratamento%
3&amp; Inexistência de prazo pré-estabelecido para retenção e eliminação de dados pessoais.</v>
      </c>
      <c r="T127">
        <f t="shared" si="89"/>
        <v>201</v>
      </c>
      <c r="U127" t="str">
        <f t="shared" si="90"/>
        <v>1@ Desconhecimento de fundamentos de segurança da informação# 
2+ Ausência de transparência quanto ao tratamento%
3&amp; Inexistência de prazo pré-estabelecido para retenção e eliminação de dados pessoais&amp;</v>
      </c>
      <c r="V127" t="e">
        <f t="shared" si="91"/>
        <v>#VALUE!</v>
      </c>
      <c r="W127" t="e">
        <f t="shared" si="92"/>
        <v>#VALUE!</v>
      </c>
      <c r="X127" t="e">
        <f t="shared" si="93"/>
        <v>#VALUE!</v>
      </c>
      <c r="Y127" t="e">
        <f t="shared" si="94"/>
        <v>#VALUE!</v>
      </c>
      <c r="Z127" t="e">
        <f t="shared" si="95"/>
        <v>#VALUE!</v>
      </c>
    </row>
    <row r="128" spans="1:26" ht="70" x14ac:dyDescent="0.3">
      <c r="A128" s="16" t="s">
        <v>312</v>
      </c>
      <c r="B128" s="13" t="s">
        <v>313</v>
      </c>
      <c r="C128">
        <f t="shared" si="72"/>
        <v>2</v>
      </c>
      <c r="D128" t="str">
        <f t="shared" si="73"/>
        <v>1@ Desconhecimento de fundamentos de segurança da informação. 
2. Ausência de transparência quanto ao tratamento.
3. Inexistência de prazo pré-estabelecido para retenção e eliminação de dados pessoais.
4. Ausência de avaliação de terceiro.</v>
      </c>
      <c r="E128">
        <f t="shared" si="74"/>
        <v>61</v>
      </c>
      <c r="F128" t="str">
        <f t="shared" si="75"/>
        <v xml:space="preserve">Desconhecimento de fundamentos de segurança da informação. </v>
      </c>
      <c r="G128" t="str">
        <f t="shared" si="76"/>
        <v>1@ Desconhecimento de fundamentos de segurança da informação# 
2. Ausência de transparência quanto ao tratamento.
3. Inexistência de prazo pré-estabelecido para retenção e eliminação de dados pessoais.
4. Ausência de avaliação de terceiro.</v>
      </c>
      <c r="H128">
        <f t="shared" si="77"/>
        <v>65</v>
      </c>
      <c r="I128">
        <f t="shared" si="78"/>
        <v>48</v>
      </c>
      <c r="J128" t="str">
        <f t="shared" si="79"/>
        <v xml:space="preserve"> Ausência de transparência quanto ao tratamento.</v>
      </c>
      <c r="K128" t="str">
        <f t="shared" si="80"/>
        <v>1@ Desconhecimento de fundamentos de segurança da informação# 
2+ Ausência de transparência quanto ao tratamento.
3. Inexistência de prazo pré-estabelecido para retenção e eliminação de dados pessoais.
4. Ausência de avaliação de terceiro.</v>
      </c>
      <c r="L128">
        <f t="shared" si="81"/>
        <v>113</v>
      </c>
      <c r="M128" t="str">
        <f t="shared" si="82"/>
        <v>1@ Desconhecimento de fundamentos de segurança da informação# 
2+ Ausência de transparência quanto ao tratamento%
3. Inexistência de prazo pré-estabelecido para retenção e eliminação de dados pessoais.
4. Ausência de avaliação de terceiro.</v>
      </c>
      <c r="N128">
        <f t="shared" si="83"/>
        <v>116</v>
      </c>
      <c r="O128" t="str">
        <f t="shared" si="84"/>
        <v>1@ Desconhecimento de fundamentos de segurança da informação# 
2+ Ausência de transparência quanto ao tratamento%
3&amp; Inexistência de prazo pré-estabelecido para retenção e eliminação de dados pessoais.
4. Ausência de avaliação de terceiro.</v>
      </c>
      <c r="P128">
        <f t="shared" si="85"/>
        <v>201</v>
      </c>
      <c r="Q128">
        <f t="shared" si="86"/>
        <v>85</v>
      </c>
      <c r="R128" s="68" t="str">
        <f t="shared" si="87"/>
        <v xml:space="preserve">Inexistência de prazo pré-estabelecido para retenção e eliminação de dados pessoais.
</v>
      </c>
      <c r="S128" t="str">
        <f t="shared" si="88"/>
        <v>1@ Desconhecimento de fundamentos de segurança da informação# 
2+ Ausência de transparência quanto ao tratamento%
3&amp; Inexistência de prazo pré-estabelecido para retenção e eliminação de dados pessoais.
4. Ausência de avaliação de terceiro.</v>
      </c>
      <c r="T128">
        <f t="shared" si="89"/>
        <v>201</v>
      </c>
      <c r="U128" t="str">
        <f t="shared" si="90"/>
        <v>1@ Desconhecimento de fundamentos de segurança da informação# 
2+ Ausência de transparência quanto ao tratamento%
3&amp; Inexistência de prazo pré-estabelecido para retenção e eliminação de dados pessoais&amp;
4. Ausência de avaliação de terceiro.</v>
      </c>
      <c r="V128">
        <f t="shared" si="91"/>
        <v>204</v>
      </c>
      <c r="W128" t="str">
        <f t="shared" si="92"/>
        <v>1@ Desconhecimento de fundamentos de segurança da informação# 
2+ Ausência de transparência quanto ao tratamento%
3&amp; Inexistência de prazo pré-estabelecido para retenção e eliminação de dados pessoais&amp;
4&amp; Ausência de avaliação de terceiro.</v>
      </c>
      <c r="X128">
        <f t="shared" si="93"/>
        <v>239</v>
      </c>
      <c r="Y128">
        <f t="shared" si="94"/>
        <v>35</v>
      </c>
      <c r="Z128" t="str">
        <f t="shared" si="95"/>
        <v>Ausência de avaliação de terceiro.</v>
      </c>
    </row>
    <row r="129" spans="1:26" ht="70" x14ac:dyDescent="0.3">
      <c r="A129" s="16" t="s">
        <v>318</v>
      </c>
      <c r="B129" s="15" t="s">
        <v>313</v>
      </c>
      <c r="C129">
        <f t="shared" si="72"/>
        <v>2</v>
      </c>
      <c r="D129" t="str">
        <f t="shared" si="73"/>
        <v>1@ Desconhecimento de fundamentos de segurança da informação. 
2. Ausência de transparência quanto ao tratamento.
3. Inexistência de prazo pré-estabelecido para retenção e eliminação de dados pessoais.
4. Ausência de avaliação de terceiro.</v>
      </c>
      <c r="E129">
        <f t="shared" si="74"/>
        <v>61</v>
      </c>
      <c r="F129" t="str">
        <f t="shared" si="75"/>
        <v xml:space="preserve">Desconhecimento de fundamentos de segurança da informação. </v>
      </c>
      <c r="G129" t="str">
        <f t="shared" si="76"/>
        <v>1@ Desconhecimento de fundamentos de segurança da informação# 
2. Ausência de transparência quanto ao tratamento.
3. Inexistência de prazo pré-estabelecido para retenção e eliminação de dados pessoais.
4. Ausência de avaliação de terceiro.</v>
      </c>
      <c r="H129">
        <f t="shared" si="77"/>
        <v>65</v>
      </c>
      <c r="I129">
        <f t="shared" si="78"/>
        <v>48</v>
      </c>
      <c r="J129" t="str">
        <f t="shared" si="79"/>
        <v xml:space="preserve"> Ausência de transparência quanto ao tratamento.</v>
      </c>
      <c r="K129" t="str">
        <f t="shared" si="80"/>
        <v>1@ Desconhecimento de fundamentos de segurança da informação# 
2+ Ausência de transparência quanto ao tratamento.
3. Inexistência de prazo pré-estabelecido para retenção e eliminação de dados pessoais.
4. Ausência de avaliação de terceiro.</v>
      </c>
      <c r="L129">
        <f t="shared" si="81"/>
        <v>113</v>
      </c>
      <c r="M129" t="str">
        <f t="shared" si="82"/>
        <v>1@ Desconhecimento de fundamentos de segurança da informação# 
2+ Ausência de transparência quanto ao tratamento%
3. Inexistência de prazo pré-estabelecido para retenção e eliminação de dados pessoais.
4. Ausência de avaliação de terceiro.</v>
      </c>
      <c r="N129">
        <f t="shared" si="83"/>
        <v>116</v>
      </c>
      <c r="O129" t="str">
        <f t="shared" si="84"/>
        <v>1@ Desconhecimento de fundamentos de segurança da informação# 
2+ Ausência de transparência quanto ao tratamento%
3&amp; Inexistência de prazo pré-estabelecido para retenção e eliminação de dados pessoais.
4. Ausência de avaliação de terceiro.</v>
      </c>
      <c r="P129">
        <f t="shared" si="85"/>
        <v>201</v>
      </c>
      <c r="Q129">
        <f t="shared" si="86"/>
        <v>85</v>
      </c>
      <c r="R129" s="68" t="str">
        <f t="shared" si="87"/>
        <v xml:space="preserve">Inexistência de prazo pré-estabelecido para retenção e eliminação de dados pessoais.
</v>
      </c>
      <c r="S129" t="str">
        <f t="shared" si="88"/>
        <v>1@ Desconhecimento de fundamentos de segurança da informação# 
2+ Ausência de transparência quanto ao tratamento%
3&amp; Inexistência de prazo pré-estabelecido para retenção e eliminação de dados pessoais.
4. Ausência de avaliação de terceiro.</v>
      </c>
      <c r="T129">
        <f t="shared" si="89"/>
        <v>201</v>
      </c>
      <c r="U129" t="str">
        <f t="shared" si="90"/>
        <v>1@ Desconhecimento de fundamentos de segurança da informação# 
2+ Ausência de transparência quanto ao tratamento%
3&amp; Inexistência de prazo pré-estabelecido para retenção e eliminação de dados pessoais&amp;
4. Ausência de avaliação de terceiro.</v>
      </c>
      <c r="V129">
        <f t="shared" si="91"/>
        <v>204</v>
      </c>
      <c r="W129" t="str">
        <f t="shared" si="92"/>
        <v>1@ Desconhecimento de fundamentos de segurança da informação# 
2+ Ausência de transparência quanto ao tratamento%
3&amp; Inexistência de prazo pré-estabelecido para retenção e eliminação de dados pessoais&amp;
4&amp; Ausência de avaliação de terceiro.</v>
      </c>
      <c r="X129">
        <f t="shared" si="93"/>
        <v>239</v>
      </c>
      <c r="Y129">
        <f t="shared" si="94"/>
        <v>35</v>
      </c>
      <c r="Z129" t="str">
        <f t="shared" si="95"/>
        <v>Ausência de avaliação de terceiro.</v>
      </c>
    </row>
    <row r="130" spans="1:26" ht="31" x14ac:dyDescent="0.3">
      <c r="A130" s="16" t="s">
        <v>319</v>
      </c>
      <c r="B130" s="13" t="s">
        <v>298</v>
      </c>
      <c r="C130">
        <f t="shared" ref="C130:C161" si="96">SEARCHB(".",B130,1)</f>
        <v>2</v>
      </c>
      <c r="D130" t="str">
        <f t="shared" ref="D130:D161" si="97">REPLACE(B130,C130,1,"@")</f>
        <v>1@ Desconhecimento de fundamentos de segurança da informação. 
2. Inexistência de prazo pré-estabelecido para retenção e eliminação de dados pessoais.</v>
      </c>
      <c r="E130">
        <f t="shared" ref="E130:E161" si="98">SEARCHB(".",D130,1)</f>
        <v>61</v>
      </c>
      <c r="F130" t="str">
        <f t="shared" ref="F130:F161" si="99">MID(B130,C130+2,E130-2)</f>
        <v xml:space="preserve">Desconhecimento de fundamentos de segurança da informação. </v>
      </c>
      <c r="G130" t="str">
        <f t="shared" ref="G130:G161" si="100">REPLACE(D130,E130,1,"#")</f>
        <v>1@ Desconhecimento de fundamentos de segurança da informação# 
2. Inexistência de prazo pré-estabelecido para retenção e eliminação de dados pessoais.</v>
      </c>
      <c r="H130">
        <f t="shared" ref="H130:H161" si="101">SEARCHB(".",G130,1)</f>
        <v>65</v>
      </c>
      <c r="I130">
        <f t="shared" ref="I130:I161" si="102">L130-H130</f>
        <v>85</v>
      </c>
      <c r="J130" t="str">
        <f t="shared" ref="J130:J161" si="103">MID(G130,E130+5,I130)</f>
        <v xml:space="preserve"> Inexistência de prazo pré-estabelecido para retenção e eliminação de dados pessoais.</v>
      </c>
      <c r="K130" t="str">
        <f t="shared" ref="K130:K161" si="104">REPLACE(G130,H130,1,"+")</f>
        <v>1@ Desconhecimento de fundamentos de segurança da informação# 
2+ Inexistência de prazo pré-estabelecido para retenção e eliminação de dados pessoais.</v>
      </c>
      <c r="L130">
        <f t="shared" ref="L130:L161" si="105">SEARCHB(".",K130,1)</f>
        <v>150</v>
      </c>
      <c r="M130" t="str">
        <f t="shared" ref="M130:M161" si="106">REPLACE(K130,L130,1,"%")</f>
        <v>1@ Desconhecimento de fundamentos de segurança da informação# 
2+ Inexistência de prazo pré-estabelecido para retenção e eliminação de dados pessoais%</v>
      </c>
      <c r="N130" t="e">
        <f t="shared" ref="N130:N161" si="107">SEARCHB(".",M130,1)</f>
        <v>#VALUE!</v>
      </c>
      <c r="O130" t="e">
        <f t="shared" ref="O130:O161" si="108">REPLACE(M130,N130,1,"&amp;")</f>
        <v>#VALUE!</v>
      </c>
      <c r="P130" t="e">
        <f t="shared" ref="P130:P161" si="109">SEARCHB(".",O130,1)</f>
        <v>#VALUE!</v>
      </c>
      <c r="Q130" t="e">
        <f t="shared" ref="Q130:Q161" si="110">P130-N130</f>
        <v>#VALUE!</v>
      </c>
      <c r="R130" s="68" t="e">
        <f t="shared" ref="R130:R161" si="111">MID(O130,N130+2,Q130)</f>
        <v>#VALUE!</v>
      </c>
      <c r="S130" t="e">
        <f t="shared" ref="S130:S161" si="112">REPLACE(O130,N130,1,"&amp;")</f>
        <v>#VALUE!</v>
      </c>
      <c r="T130" t="e">
        <f t="shared" ref="T130:T161" si="113">SEARCHB(".",S130,1)</f>
        <v>#VALUE!</v>
      </c>
      <c r="U130" t="e">
        <f t="shared" ref="U130:U161" si="114">REPLACE(S130,T130,1,"&amp;")</f>
        <v>#VALUE!</v>
      </c>
      <c r="V130" t="e">
        <f t="shared" ref="V130:V161" si="115">SEARCHB(".",U130,1)</f>
        <v>#VALUE!</v>
      </c>
      <c r="W130" t="e">
        <f t="shared" ref="W130:W161" si="116">REPLACE(U130,V130,1,"&amp;")</f>
        <v>#VALUE!</v>
      </c>
      <c r="X130" t="e">
        <f t="shared" ref="X130:X161" si="117">SEARCHB(".",W130,1)</f>
        <v>#VALUE!</v>
      </c>
      <c r="Y130" t="e">
        <f t="shared" ref="Y130:Y161" si="118">X130-V130</f>
        <v>#VALUE!</v>
      </c>
      <c r="Z130" t="e">
        <f t="shared" ref="Z130:Z161" si="119">MID(W130,V130+2,Y130)</f>
        <v>#VALUE!</v>
      </c>
    </row>
    <row r="131" spans="1:26" ht="70" x14ac:dyDescent="0.3">
      <c r="A131" s="16" t="s">
        <v>320</v>
      </c>
      <c r="B131" s="13" t="s">
        <v>313</v>
      </c>
      <c r="C131">
        <f t="shared" si="96"/>
        <v>2</v>
      </c>
      <c r="D131" t="str">
        <f t="shared" si="97"/>
        <v>1@ Desconhecimento de fundamentos de segurança da informação. 
2. Ausência de transparência quanto ao tratamento.
3. Inexistência de prazo pré-estabelecido para retenção e eliminação de dados pessoais.
4. Ausência de avaliação de terceiro.</v>
      </c>
      <c r="E131">
        <f t="shared" si="98"/>
        <v>61</v>
      </c>
      <c r="F131" t="str">
        <f t="shared" si="99"/>
        <v xml:space="preserve">Desconhecimento de fundamentos de segurança da informação. </v>
      </c>
      <c r="G131" t="str">
        <f t="shared" si="100"/>
        <v>1@ Desconhecimento de fundamentos de segurança da informação# 
2. Ausência de transparência quanto ao tratamento.
3. Inexistência de prazo pré-estabelecido para retenção e eliminação de dados pessoais.
4. Ausência de avaliação de terceiro.</v>
      </c>
      <c r="H131">
        <f t="shared" si="101"/>
        <v>65</v>
      </c>
      <c r="I131">
        <f t="shared" si="102"/>
        <v>48</v>
      </c>
      <c r="J131" t="str">
        <f t="shared" si="103"/>
        <v xml:space="preserve"> Ausência de transparência quanto ao tratamento.</v>
      </c>
      <c r="K131" t="str">
        <f t="shared" si="104"/>
        <v>1@ Desconhecimento de fundamentos de segurança da informação# 
2+ Ausência de transparência quanto ao tratamento.
3. Inexistência de prazo pré-estabelecido para retenção e eliminação de dados pessoais.
4. Ausência de avaliação de terceiro.</v>
      </c>
      <c r="L131">
        <f t="shared" si="105"/>
        <v>113</v>
      </c>
      <c r="M131" t="str">
        <f t="shared" si="106"/>
        <v>1@ Desconhecimento de fundamentos de segurança da informação# 
2+ Ausência de transparência quanto ao tratamento%
3. Inexistência de prazo pré-estabelecido para retenção e eliminação de dados pessoais.
4. Ausência de avaliação de terceiro.</v>
      </c>
      <c r="N131">
        <f t="shared" si="107"/>
        <v>116</v>
      </c>
      <c r="O131" t="str">
        <f t="shared" si="108"/>
        <v>1@ Desconhecimento de fundamentos de segurança da informação# 
2+ Ausência de transparência quanto ao tratamento%
3&amp; Inexistência de prazo pré-estabelecido para retenção e eliminação de dados pessoais.
4. Ausência de avaliação de terceiro.</v>
      </c>
      <c r="P131">
        <f t="shared" si="109"/>
        <v>201</v>
      </c>
      <c r="Q131">
        <f t="shared" si="110"/>
        <v>85</v>
      </c>
      <c r="R131" s="68" t="str">
        <f t="shared" si="111"/>
        <v xml:space="preserve">Inexistência de prazo pré-estabelecido para retenção e eliminação de dados pessoais.
</v>
      </c>
      <c r="S131" t="str">
        <f t="shared" si="112"/>
        <v>1@ Desconhecimento de fundamentos de segurança da informação# 
2+ Ausência de transparência quanto ao tratamento%
3&amp; Inexistência de prazo pré-estabelecido para retenção e eliminação de dados pessoais.
4. Ausência de avaliação de terceiro.</v>
      </c>
      <c r="T131">
        <f t="shared" si="113"/>
        <v>201</v>
      </c>
      <c r="U131" t="str">
        <f t="shared" si="114"/>
        <v>1@ Desconhecimento de fundamentos de segurança da informação# 
2+ Ausência de transparência quanto ao tratamento%
3&amp; Inexistência de prazo pré-estabelecido para retenção e eliminação de dados pessoais&amp;
4. Ausência de avaliação de terceiro.</v>
      </c>
      <c r="V131">
        <f t="shared" si="115"/>
        <v>204</v>
      </c>
      <c r="W131" t="str">
        <f t="shared" si="116"/>
        <v>1@ Desconhecimento de fundamentos de segurança da informação# 
2+ Ausência de transparência quanto ao tratamento%
3&amp; Inexistência de prazo pré-estabelecido para retenção e eliminação de dados pessoais&amp;
4&amp; Ausência de avaliação de terceiro.</v>
      </c>
      <c r="X131">
        <f t="shared" si="117"/>
        <v>239</v>
      </c>
      <c r="Y131">
        <f t="shared" si="118"/>
        <v>35</v>
      </c>
      <c r="Z131" t="str">
        <f t="shared" si="119"/>
        <v>Ausência de avaliação de terceiro.</v>
      </c>
    </row>
    <row r="132" spans="1:26" ht="56" x14ac:dyDescent="0.3">
      <c r="A132" s="16" t="s">
        <v>321</v>
      </c>
      <c r="B132" s="13" t="s">
        <v>304</v>
      </c>
      <c r="C132">
        <f t="shared" si="96"/>
        <v>2</v>
      </c>
      <c r="D132" t="str">
        <f t="shared" si="97"/>
        <v>1@ Desconhecimento de fundamentos de segurança da informação. 
2. Ausência de transparência quanto ao tratamento.
3. Inexistência de prazo pré-estabelecido para retenção e eliminação de dados pessoais.</v>
      </c>
      <c r="E132">
        <f t="shared" si="98"/>
        <v>61</v>
      </c>
      <c r="F132" t="str">
        <f t="shared" si="99"/>
        <v xml:space="preserve">Desconhecimento de fundamentos de segurança da informação. </v>
      </c>
      <c r="G132" t="str">
        <f t="shared" si="100"/>
        <v>1@ Desconhecimento de fundamentos de segurança da informação# 
2. Ausência de transparência quanto ao tratamento.
3. Inexistência de prazo pré-estabelecido para retenção e eliminação de dados pessoais.</v>
      </c>
      <c r="H132">
        <f t="shared" si="101"/>
        <v>65</v>
      </c>
      <c r="I132">
        <f t="shared" si="102"/>
        <v>48</v>
      </c>
      <c r="J132" t="str">
        <f t="shared" si="103"/>
        <v xml:space="preserve"> Ausência de transparência quanto ao tratamento.</v>
      </c>
      <c r="K132" t="str">
        <f t="shared" si="104"/>
        <v>1@ Desconhecimento de fundamentos de segurança da informação# 
2+ Ausência de transparência quanto ao tratamento.
3. Inexistência de prazo pré-estabelecido para retenção e eliminação de dados pessoais.</v>
      </c>
      <c r="L132">
        <f t="shared" si="105"/>
        <v>113</v>
      </c>
      <c r="M132" t="str">
        <f t="shared" si="106"/>
        <v>1@ Desconhecimento de fundamentos de segurança da informação# 
2+ Ausência de transparência quanto ao tratamento%
3. Inexistência de prazo pré-estabelecido para retenção e eliminação de dados pessoais.</v>
      </c>
      <c r="N132">
        <f t="shared" si="107"/>
        <v>116</v>
      </c>
      <c r="O132" t="str">
        <f t="shared" si="108"/>
        <v>1@ Desconhecimento de fundamentos de segurança da informação# 
2+ Ausência de transparência quanto ao tratamento%
3&amp; Inexistência de prazo pré-estabelecido para retenção e eliminação de dados pessoais.</v>
      </c>
      <c r="P132">
        <f t="shared" si="109"/>
        <v>201</v>
      </c>
      <c r="Q132">
        <f t="shared" si="110"/>
        <v>85</v>
      </c>
      <c r="R132" s="68" t="str">
        <f t="shared" si="111"/>
        <v>Inexistência de prazo pré-estabelecido para retenção e eliminação de dados pessoais.</v>
      </c>
      <c r="S132" t="str">
        <f t="shared" si="112"/>
        <v>1@ Desconhecimento de fundamentos de segurança da informação# 
2+ Ausência de transparência quanto ao tratamento%
3&amp; Inexistência de prazo pré-estabelecido para retenção e eliminação de dados pessoais.</v>
      </c>
      <c r="T132">
        <f t="shared" si="113"/>
        <v>201</v>
      </c>
      <c r="U132" t="str">
        <f t="shared" si="114"/>
        <v>1@ Desconhecimento de fundamentos de segurança da informação# 
2+ Ausência de transparência quanto ao tratamento%
3&amp; Inexistência de prazo pré-estabelecido para retenção e eliminação de dados pessoais&amp;</v>
      </c>
      <c r="V132" t="e">
        <f t="shared" si="115"/>
        <v>#VALUE!</v>
      </c>
      <c r="W132" t="e">
        <f t="shared" si="116"/>
        <v>#VALUE!</v>
      </c>
      <c r="X132" t="e">
        <f t="shared" si="117"/>
        <v>#VALUE!</v>
      </c>
      <c r="Y132" t="e">
        <f t="shared" si="118"/>
        <v>#VALUE!</v>
      </c>
      <c r="Z132" t="e">
        <f t="shared" si="119"/>
        <v>#VALUE!</v>
      </c>
    </row>
    <row r="133" spans="1:26" ht="70" x14ac:dyDescent="0.3">
      <c r="A133" s="16" t="s">
        <v>322</v>
      </c>
      <c r="B133" s="13" t="s">
        <v>313</v>
      </c>
      <c r="C133">
        <f t="shared" si="96"/>
        <v>2</v>
      </c>
      <c r="D133" t="str">
        <f t="shared" si="97"/>
        <v>1@ Desconhecimento de fundamentos de segurança da informação. 
2. Ausência de transparência quanto ao tratamento.
3. Inexistência de prazo pré-estabelecido para retenção e eliminação de dados pessoais.
4. Ausência de avaliação de terceiro.</v>
      </c>
      <c r="E133">
        <f t="shared" si="98"/>
        <v>61</v>
      </c>
      <c r="F133" t="str">
        <f t="shared" si="99"/>
        <v xml:space="preserve">Desconhecimento de fundamentos de segurança da informação. </v>
      </c>
      <c r="G133" t="str">
        <f t="shared" si="100"/>
        <v>1@ Desconhecimento de fundamentos de segurança da informação# 
2. Ausência de transparência quanto ao tratamento.
3. Inexistência de prazo pré-estabelecido para retenção e eliminação de dados pessoais.
4. Ausência de avaliação de terceiro.</v>
      </c>
      <c r="H133">
        <f t="shared" si="101"/>
        <v>65</v>
      </c>
      <c r="I133">
        <f t="shared" si="102"/>
        <v>48</v>
      </c>
      <c r="J133" t="str">
        <f t="shared" si="103"/>
        <v xml:space="preserve"> Ausência de transparência quanto ao tratamento.</v>
      </c>
      <c r="K133" t="str">
        <f t="shared" si="104"/>
        <v>1@ Desconhecimento de fundamentos de segurança da informação# 
2+ Ausência de transparência quanto ao tratamento.
3. Inexistência de prazo pré-estabelecido para retenção e eliminação de dados pessoais.
4. Ausência de avaliação de terceiro.</v>
      </c>
      <c r="L133">
        <f t="shared" si="105"/>
        <v>113</v>
      </c>
      <c r="M133" t="str">
        <f t="shared" si="106"/>
        <v>1@ Desconhecimento de fundamentos de segurança da informação# 
2+ Ausência de transparência quanto ao tratamento%
3. Inexistência de prazo pré-estabelecido para retenção e eliminação de dados pessoais.
4. Ausência de avaliação de terceiro.</v>
      </c>
      <c r="N133">
        <f t="shared" si="107"/>
        <v>116</v>
      </c>
      <c r="O133" t="str">
        <f t="shared" si="108"/>
        <v>1@ Desconhecimento de fundamentos de segurança da informação# 
2+ Ausência de transparência quanto ao tratamento%
3&amp; Inexistência de prazo pré-estabelecido para retenção e eliminação de dados pessoais.
4. Ausência de avaliação de terceiro.</v>
      </c>
      <c r="P133">
        <f t="shared" si="109"/>
        <v>201</v>
      </c>
      <c r="Q133">
        <f t="shared" si="110"/>
        <v>85</v>
      </c>
      <c r="R133" s="68" t="str">
        <f t="shared" si="111"/>
        <v xml:space="preserve">Inexistência de prazo pré-estabelecido para retenção e eliminação de dados pessoais.
</v>
      </c>
      <c r="S133" t="str">
        <f t="shared" si="112"/>
        <v>1@ Desconhecimento de fundamentos de segurança da informação# 
2+ Ausência de transparência quanto ao tratamento%
3&amp; Inexistência de prazo pré-estabelecido para retenção e eliminação de dados pessoais.
4. Ausência de avaliação de terceiro.</v>
      </c>
      <c r="T133">
        <f t="shared" si="113"/>
        <v>201</v>
      </c>
      <c r="U133" t="str">
        <f t="shared" si="114"/>
        <v>1@ Desconhecimento de fundamentos de segurança da informação# 
2+ Ausência de transparência quanto ao tratamento%
3&amp; Inexistência de prazo pré-estabelecido para retenção e eliminação de dados pessoais&amp;
4. Ausência de avaliação de terceiro.</v>
      </c>
      <c r="V133">
        <f t="shared" si="115"/>
        <v>204</v>
      </c>
      <c r="W133" t="str">
        <f t="shared" si="116"/>
        <v>1@ Desconhecimento de fundamentos de segurança da informação# 
2+ Ausência de transparência quanto ao tratamento%
3&amp; Inexistência de prazo pré-estabelecido para retenção e eliminação de dados pessoais&amp;
4&amp; Ausência de avaliação de terceiro.</v>
      </c>
      <c r="X133">
        <f t="shared" si="117"/>
        <v>239</v>
      </c>
      <c r="Y133">
        <f t="shared" si="118"/>
        <v>35</v>
      </c>
      <c r="Z133" t="str">
        <f t="shared" si="119"/>
        <v>Ausência de avaliação de terceiro.</v>
      </c>
    </row>
    <row r="134" spans="1:26" ht="70" x14ac:dyDescent="0.3">
      <c r="A134" s="16" t="s">
        <v>324</v>
      </c>
      <c r="B134" s="13" t="s">
        <v>313</v>
      </c>
      <c r="C134">
        <f t="shared" si="96"/>
        <v>2</v>
      </c>
      <c r="D134" t="str">
        <f t="shared" si="97"/>
        <v>1@ Desconhecimento de fundamentos de segurança da informação. 
2. Ausência de transparência quanto ao tratamento.
3. Inexistência de prazo pré-estabelecido para retenção e eliminação de dados pessoais.
4. Ausência de avaliação de terceiro.</v>
      </c>
      <c r="E134">
        <f t="shared" si="98"/>
        <v>61</v>
      </c>
      <c r="F134" t="str">
        <f t="shared" si="99"/>
        <v xml:space="preserve">Desconhecimento de fundamentos de segurança da informação. </v>
      </c>
      <c r="G134" t="str">
        <f t="shared" si="100"/>
        <v>1@ Desconhecimento de fundamentos de segurança da informação# 
2. Ausência de transparência quanto ao tratamento.
3. Inexistência de prazo pré-estabelecido para retenção e eliminação de dados pessoais.
4. Ausência de avaliação de terceiro.</v>
      </c>
      <c r="H134">
        <f t="shared" si="101"/>
        <v>65</v>
      </c>
      <c r="I134">
        <f t="shared" si="102"/>
        <v>48</v>
      </c>
      <c r="J134" t="str">
        <f t="shared" si="103"/>
        <v xml:space="preserve"> Ausência de transparência quanto ao tratamento.</v>
      </c>
      <c r="K134" t="str">
        <f t="shared" si="104"/>
        <v>1@ Desconhecimento de fundamentos de segurança da informação# 
2+ Ausência de transparência quanto ao tratamento.
3. Inexistência de prazo pré-estabelecido para retenção e eliminação de dados pessoais.
4. Ausência de avaliação de terceiro.</v>
      </c>
      <c r="L134">
        <f t="shared" si="105"/>
        <v>113</v>
      </c>
      <c r="M134" t="str">
        <f t="shared" si="106"/>
        <v>1@ Desconhecimento de fundamentos de segurança da informação# 
2+ Ausência de transparência quanto ao tratamento%
3. Inexistência de prazo pré-estabelecido para retenção e eliminação de dados pessoais.
4. Ausência de avaliação de terceiro.</v>
      </c>
      <c r="N134">
        <f t="shared" si="107"/>
        <v>116</v>
      </c>
      <c r="O134" t="str">
        <f t="shared" si="108"/>
        <v>1@ Desconhecimento de fundamentos de segurança da informação# 
2+ Ausência de transparência quanto ao tratamento%
3&amp; Inexistência de prazo pré-estabelecido para retenção e eliminação de dados pessoais.
4. Ausência de avaliação de terceiro.</v>
      </c>
      <c r="P134">
        <f t="shared" si="109"/>
        <v>201</v>
      </c>
      <c r="Q134">
        <f t="shared" si="110"/>
        <v>85</v>
      </c>
      <c r="R134" s="68" t="str">
        <f t="shared" si="111"/>
        <v xml:space="preserve">Inexistência de prazo pré-estabelecido para retenção e eliminação de dados pessoais.
</v>
      </c>
      <c r="S134" t="str">
        <f t="shared" si="112"/>
        <v>1@ Desconhecimento de fundamentos de segurança da informação# 
2+ Ausência de transparência quanto ao tratamento%
3&amp; Inexistência de prazo pré-estabelecido para retenção e eliminação de dados pessoais.
4. Ausência de avaliação de terceiro.</v>
      </c>
      <c r="T134">
        <f t="shared" si="113"/>
        <v>201</v>
      </c>
      <c r="U134" t="str">
        <f t="shared" si="114"/>
        <v>1@ Desconhecimento de fundamentos de segurança da informação# 
2+ Ausência de transparência quanto ao tratamento%
3&amp; Inexistência de prazo pré-estabelecido para retenção e eliminação de dados pessoais&amp;
4. Ausência de avaliação de terceiro.</v>
      </c>
      <c r="V134">
        <f t="shared" si="115"/>
        <v>204</v>
      </c>
      <c r="W134" t="str">
        <f t="shared" si="116"/>
        <v>1@ Desconhecimento de fundamentos de segurança da informação# 
2+ Ausência de transparência quanto ao tratamento%
3&amp; Inexistência de prazo pré-estabelecido para retenção e eliminação de dados pessoais&amp;
4&amp; Ausência de avaliação de terceiro.</v>
      </c>
      <c r="X134">
        <f t="shared" si="117"/>
        <v>239</v>
      </c>
      <c r="Y134">
        <f t="shared" si="118"/>
        <v>35</v>
      </c>
      <c r="Z134" t="str">
        <f t="shared" si="119"/>
        <v>Ausência de avaliação de terceiro.</v>
      </c>
    </row>
    <row r="135" spans="1:26" ht="70" x14ac:dyDescent="0.3">
      <c r="A135" s="16" t="s">
        <v>325</v>
      </c>
      <c r="B135" s="13" t="s">
        <v>301</v>
      </c>
      <c r="C135">
        <f t="shared" si="96"/>
        <v>2</v>
      </c>
      <c r="D135" t="str">
        <f t="shared" si="97"/>
        <v xml:space="preserve">1@ Desconhecimento de fundamentos de segurança da informação. 
2. Ausência de transparência quanto ao tratamento.
3. Inexistência de prazo pré-estabelecido para retenção e eliminação de dados pessoais.
4. Ausência de avaliação de terceiro. </v>
      </c>
      <c r="E135">
        <f t="shared" si="98"/>
        <v>61</v>
      </c>
      <c r="F135" t="str">
        <f t="shared" si="99"/>
        <v xml:space="preserve">Desconhecimento de fundamentos de segurança da informação. </v>
      </c>
      <c r="G135" t="str">
        <f t="shared" si="100"/>
        <v xml:space="preserve">1@ Desconhecimento de fundamentos de segurança da informação# 
2. Ausência de transparência quanto ao tratamento.
3. Inexistência de prazo pré-estabelecido para retenção e eliminação de dados pessoais.
4. Ausência de avaliação de terceiro. </v>
      </c>
      <c r="H135">
        <f t="shared" si="101"/>
        <v>65</v>
      </c>
      <c r="I135">
        <f t="shared" si="102"/>
        <v>48</v>
      </c>
      <c r="J135" t="str">
        <f t="shared" si="103"/>
        <v xml:space="preserve"> Ausência de transparência quanto ao tratamento.</v>
      </c>
      <c r="K135" t="str">
        <f t="shared" si="104"/>
        <v xml:space="preserve">1@ Desconhecimento de fundamentos de segurança da informação# 
2+ Ausência de transparência quanto ao tratamento.
3. Inexistência de prazo pré-estabelecido para retenção e eliminação de dados pessoais.
4. Ausência de avaliação de terceiro. </v>
      </c>
      <c r="L135">
        <f t="shared" si="105"/>
        <v>113</v>
      </c>
      <c r="M135" t="str">
        <f t="shared" si="106"/>
        <v xml:space="preserve">1@ Desconhecimento de fundamentos de segurança da informação# 
2+ Ausência de transparência quanto ao tratamento%
3. Inexistência de prazo pré-estabelecido para retenção e eliminação de dados pessoais.
4. Ausência de avaliação de terceiro. </v>
      </c>
      <c r="N135">
        <f t="shared" si="107"/>
        <v>116</v>
      </c>
      <c r="O135" t="str">
        <f t="shared" si="108"/>
        <v xml:space="preserve">1@ Desconhecimento de fundamentos de segurança da informação# 
2+ Ausência de transparência quanto ao tratamento%
3&amp; Inexistência de prazo pré-estabelecido para retenção e eliminação de dados pessoais.
4. Ausência de avaliação de terceiro. </v>
      </c>
      <c r="P135">
        <f t="shared" si="109"/>
        <v>201</v>
      </c>
      <c r="Q135">
        <f t="shared" si="110"/>
        <v>85</v>
      </c>
      <c r="R135" s="68" t="str">
        <f t="shared" si="111"/>
        <v xml:space="preserve">Inexistência de prazo pré-estabelecido para retenção e eliminação de dados pessoais.
</v>
      </c>
      <c r="S135" t="str">
        <f t="shared" si="112"/>
        <v xml:space="preserve">1@ Desconhecimento de fundamentos de segurança da informação# 
2+ Ausência de transparência quanto ao tratamento%
3&amp; Inexistência de prazo pré-estabelecido para retenção e eliminação de dados pessoais.
4. Ausência de avaliação de terceiro. </v>
      </c>
      <c r="T135">
        <f t="shared" si="113"/>
        <v>201</v>
      </c>
      <c r="U135" t="str">
        <f t="shared" si="114"/>
        <v xml:space="preserve">1@ Desconhecimento de fundamentos de segurança da informação# 
2+ Ausência de transparência quanto ao tratamento%
3&amp; Inexistência de prazo pré-estabelecido para retenção e eliminação de dados pessoais&amp;
4. Ausência de avaliação de terceiro. </v>
      </c>
      <c r="V135">
        <f t="shared" si="115"/>
        <v>204</v>
      </c>
      <c r="W135" t="str">
        <f t="shared" si="116"/>
        <v xml:space="preserve">1@ Desconhecimento de fundamentos de segurança da informação# 
2+ Ausência de transparência quanto ao tratamento%
3&amp; Inexistência de prazo pré-estabelecido para retenção e eliminação de dados pessoais&amp;
4&amp; Ausência de avaliação de terceiro. </v>
      </c>
      <c r="X135">
        <f t="shared" si="117"/>
        <v>239</v>
      </c>
      <c r="Y135">
        <f t="shared" si="118"/>
        <v>35</v>
      </c>
      <c r="Z135" t="str">
        <f t="shared" si="119"/>
        <v xml:space="preserve">Ausência de avaliação de terceiro. </v>
      </c>
    </row>
    <row r="136" spans="1:26" ht="62" x14ac:dyDescent="0.3">
      <c r="A136" s="16" t="s">
        <v>326</v>
      </c>
      <c r="B136" s="23" t="s">
        <v>328</v>
      </c>
      <c r="C136">
        <f t="shared" si="96"/>
        <v>2</v>
      </c>
      <c r="D136" t="str">
        <f t="shared" si="97"/>
        <v xml:space="preserve">1@ Inexistência de prazo pré-estabelecido para retenção e eliminação de dados pessoais.
2. Desconhecimento de fundamentos de segurança da informação. 
3. Ausência de transparência quanto ao tratamento.
</v>
      </c>
      <c r="E136">
        <f t="shared" si="98"/>
        <v>87</v>
      </c>
      <c r="F136" t="str">
        <f t="shared" si="99"/>
        <v xml:space="preserve">Inexistência de prazo pré-estabelecido para retenção e eliminação de dados pessoais.
</v>
      </c>
      <c r="G136" t="str">
        <f t="shared" si="100"/>
        <v xml:space="preserve">1@ Inexistência de prazo pré-estabelecido para retenção e eliminação de dados pessoais#
2. Desconhecimento de fundamentos de segurança da informação. 
3. Ausência de transparência quanto ao tratamento.
</v>
      </c>
      <c r="H136">
        <f t="shared" si="101"/>
        <v>90</v>
      </c>
      <c r="I136">
        <f t="shared" si="102"/>
        <v>59</v>
      </c>
      <c r="J136" t="str">
        <f t="shared" si="103"/>
        <v xml:space="preserve">Desconhecimento de fundamentos de segurança da informação. </v>
      </c>
      <c r="K136" t="str">
        <f t="shared" si="104"/>
        <v xml:space="preserve">1@ Inexistência de prazo pré-estabelecido para retenção e eliminação de dados pessoais#
2+ Desconhecimento de fundamentos de segurança da informação. 
3. Ausência de transparência quanto ao tratamento.
</v>
      </c>
      <c r="L136">
        <f t="shared" si="105"/>
        <v>149</v>
      </c>
      <c r="M136" t="str">
        <f t="shared" si="106"/>
        <v xml:space="preserve">1@ Inexistência de prazo pré-estabelecido para retenção e eliminação de dados pessoais#
2+ Desconhecimento de fundamentos de segurança da informação% 
3. Ausência de transparência quanto ao tratamento.
</v>
      </c>
      <c r="N136">
        <f t="shared" si="107"/>
        <v>153</v>
      </c>
      <c r="O136" t="str">
        <f t="shared" si="108"/>
        <v xml:space="preserve">1@ Inexistência de prazo pré-estabelecido para retenção e eliminação de dados pessoais#
2+ Desconhecimento de fundamentos de segurança da informação% 
3&amp; Ausência de transparência quanto ao tratamento.
</v>
      </c>
      <c r="P136">
        <f t="shared" si="109"/>
        <v>201</v>
      </c>
      <c r="Q136">
        <f t="shared" si="110"/>
        <v>48</v>
      </c>
      <c r="R136" s="68" t="str">
        <f t="shared" si="111"/>
        <v xml:space="preserve">Ausência de transparência quanto ao tratamento.
</v>
      </c>
      <c r="S136" t="str">
        <f t="shared" si="112"/>
        <v xml:space="preserve">1@ Inexistência de prazo pré-estabelecido para retenção e eliminação de dados pessoais#
2+ Desconhecimento de fundamentos de segurança da informação% 
3&amp; Ausência de transparência quanto ao tratamento.
</v>
      </c>
      <c r="T136">
        <f t="shared" si="113"/>
        <v>201</v>
      </c>
      <c r="U136" t="str">
        <f t="shared" si="114"/>
        <v xml:space="preserve">1@ Inexistência de prazo pré-estabelecido para retenção e eliminação de dados pessoais#
2+ Desconhecimento de fundamentos de segurança da informação% 
3&amp; Ausência de transparência quanto ao tratamento&amp;
</v>
      </c>
      <c r="V136" t="e">
        <f t="shared" si="115"/>
        <v>#VALUE!</v>
      </c>
      <c r="W136" t="e">
        <f t="shared" si="116"/>
        <v>#VALUE!</v>
      </c>
      <c r="X136" t="e">
        <f t="shared" si="117"/>
        <v>#VALUE!</v>
      </c>
      <c r="Y136" t="e">
        <f t="shared" si="118"/>
        <v>#VALUE!</v>
      </c>
      <c r="Z136" t="e">
        <f t="shared" si="119"/>
        <v>#VALUE!</v>
      </c>
    </row>
    <row r="137" spans="1:26" ht="31" x14ac:dyDescent="0.3">
      <c r="A137" s="16" t="s">
        <v>331</v>
      </c>
      <c r="B137" s="23" t="s">
        <v>332</v>
      </c>
      <c r="C137">
        <f t="shared" si="96"/>
        <v>2</v>
      </c>
      <c r="D137" t="str">
        <f t="shared" si="97"/>
        <v xml:space="preserve">1@ Inexistência de prazo pré-estabelecido para retenção e eliminação de dados pessoais.
</v>
      </c>
      <c r="E137">
        <f t="shared" si="98"/>
        <v>87</v>
      </c>
      <c r="F137" t="str">
        <f t="shared" si="99"/>
        <v xml:space="preserve">Inexistência de prazo pré-estabelecido para retenção e eliminação de dados pessoais.
</v>
      </c>
      <c r="G137" t="str">
        <f t="shared" si="100"/>
        <v xml:space="preserve">1@ Inexistência de prazo pré-estabelecido para retenção e eliminação de dados pessoais#
</v>
      </c>
      <c r="H137" t="e">
        <f t="shared" si="101"/>
        <v>#VALUE!</v>
      </c>
      <c r="I137" t="e">
        <f t="shared" si="102"/>
        <v>#VALUE!</v>
      </c>
      <c r="J137" t="e">
        <f t="shared" si="103"/>
        <v>#VALUE!</v>
      </c>
      <c r="K137" t="e">
        <f t="shared" si="104"/>
        <v>#VALUE!</v>
      </c>
      <c r="L137" t="e">
        <f t="shared" si="105"/>
        <v>#VALUE!</v>
      </c>
      <c r="M137" t="e">
        <f t="shared" si="106"/>
        <v>#VALUE!</v>
      </c>
      <c r="N137" t="e">
        <f t="shared" si="107"/>
        <v>#VALUE!</v>
      </c>
      <c r="O137" t="e">
        <f t="shared" si="108"/>
        <v>#VALUE!</v>
      </c>
      <c r="P137" t="e">
        <f t="shared" si="109"/>
        <v>#VALUE!</v>
      </c>
      <c r="Q137" t="e">
        <f t="shared" si="110"/>
        <v>#VALUE!</v>
      </c>
      <c r="R137" s="68" t="e">
        <f t="shared" si="111"/>
        <v>#VALUE!</v>
      </c>
      <c r="S137" t="e">
        <f t="shared" si="112"/>
        <v>#VALUE!</v>
      </c>
      <c r="T137" t="e">
        <f t="shared" si="113"/>
        <v>#VALUE!</v>
      </c>
      <c r="U137" t="e">
        <f t="shared" si="114"/>
        <v>#VALUE!</v>
      </c>
      <c r="V137" t="e">
        <f t="shared" si="115"/>
        <v>#VALUE!</v>
      </c>
      <c r="W137" t="e">
        <f t="shared" si="116"/>
        <v>#VALUE!</v>
      </c>
      <c r="X137" t="e">
        <f t="shared" si="117"/>
        <v>#VALUE!</v>
      </c>
      <c r="Y137" t="e">
        <f t="shared" si="118"/>
        <v>#VALUE!</v>
      </c>
      <c r="Z137" t="e">
        <f t="shared" si="119"/>
        <v>#VALUE!</v>
      </c>
    </row>
    <row r="138" spans="1:26" ht="62" x14ac:dyDescent="0.3">
      <c r="A138" s="16" t="s">
        <v>334</v>
      </c>
      <c r="B138" s="23" t="s">
        <v>328</v>
      </c>
      <c r="C138">
        <f t="shared" si="96"/>
        <v>2</v>
      </c>
      <c r="D138" t="str">
        <f t="shared" si="97"/>
        <v xml:space="preserve">1@ Inexistência de prazo pré-estabelecido para retenção e eliminação de dados pessoais.
2. Desconhecimento de fundamentos de segurança da informação. 
3. Ausência de transparência quanto ao tratamento.
</v>
      </c>
      <c r="E138">
        <f t="shared" si="98"/>
        <v>87</v>
      </c>
      <c r="F138" t="str">
        <f t="shared" si="99"/>
        <v xml:space="preserve">Inexistência de prazo pré-estabelecido para retenção e eliminação de dados pessoais.
</v>
      </c>
      <c r="G138" t="str">
        <f t="shared" si="100"/>
        <v xml:space="preserve">1@ Inexistência de prazo pré-estabelecido para retenção e eliminação de dados pessoais#
2. Desconhecimento de fundamentos de segurança da informação. 
3. Ausência de transparência quanto ao tratamento.
</v>
      </c>
      <c r="H138">
        <f t="shared" si="101"/>
        <v>90</v>
      </c>
      <c r="I138">
        <f t="shared" si="102"/>
        <v>59</v>
      </c>
      <c r="J138" t="str">
        <f t="shared" si="103"/>
        <v xml:space="preserve">Desconhecimento de fundamentos de segurança da informação. </v>
      </c>
      <c r="K138" t="str">
        <f t="shared" si="104"/>
        <v xml:space="preserve">1@ Inexistência de prazo pré-estabelecido para retenção e eliminação de dados pessoais#
2+ Desconhecimento de fundamentos de segurança da informação. 
3. Ausência de transparência quanto ao tratamento.
</v>
      </c>
      <c r="L138">
        <f t="shared" si="105"/>
        <v>149</v>
      </c>
      <c r="M138" t="str">
        <f t="shared" si="106"/>
        <v xml:space="preserve">1@ Inexistência de prazo pré-estabelecido para retenção e eliminação de dados pessoais#
2+ Desconhecimento de fundamentos de segurança da informação% 
3. Ausência de transparência quanto ao tratamento.
</v>
      </c>
      <c r="N138">
        <f t="shared" si="107"/>
        <v>153</v>
      </c>
      <c r="O138" t="str">
        <f t="shared" si="108"/>
        <v xml:space="preserve">1@ Inexistência de prazo pré-estabelecido para retenção e eliminação de dados pessoais#
2+ Desconhecimento de fundamentos de segurança da informação% 
3&amp; Ausência de transparência quanto ao tratamento.
</v>
      </c>
      <c r="P138">
        <f t="shared" si="109"/>
        <v>201</v>
      </c>
      <c r="Q138">
        <f t="shared" si="110"/>
        <v>48</v>
      </c>
      <c r="R138" s="68" t="str">
        <f t="shared" si="111"/>
        <v xml:space="preserve">Ausência de transparência quanto ao tratamento.
</v>
      </c>
      <c r="S138" t="str">
        <f t="shared" si="112"/>
        <v xml:space="preserve">1@ Inexistência de prazo pré-estabelecido para retenção e eliminação de dados pessoais#
2+ Desconhecimento de fundamentos de segurança da informação% 
3&amp; Ausência de transparência quanto ao tratamento.
</v>
      </c>
      <c r="T138">
        <f t="shared" si="113"/>
        <v>201</v>
      </c>
      <c r="U138" t="str">
        <f t="shared" si="114"/>
        <v xml:space="preserve">1@ Inexistência de prazo pré-estabelecido para retenção e eliminação de dados pessoais#
2+ Desconhecimento de fundamentos de segurança da informação% 
3&amp; Ausência de transparência quanto ao tratamento&amp;
</v>
      </c>
      <c r="V138" t="e">
        <f t="shared" si="115"/>
        <v>#VALUE!</v>
      </c>
      <c r="W138" t="e">
        <f t="shared" si="116"/>
        <v>#VALUE!</v>
      </c>
      <c r="X138" t="e">
        <f t="shared" si="117"/>
        <v>#VALUE!</v>
      </c>
      <c r="Y138" t="e">
        <f t="shared" si="118"/>
        <v>#VALUE!</v>
      </c>
      <c r="Z138" t="e">
        <f t="shared" si="119"/>
        <v>#VALUE!</v>
      </c>
    </row>
    <row r="139" spans="1:26" ht="62" x14ac:dyDescent="0.3">
      <c r="A139" s="16" t="s">
        <v>336</v>
      </c>
      <c r="B139" s="23" t="s">
        <v>328</v>
      </c>
      <c r="C139">
        <f t="shared" si="96"/>
        <v>2</v>
      </c>
      <c r="D139" t="str">
        <f t="shared" si="97"/>
        <v xml:space="preserve">1@ Inexistência de prazo pré-estabelecido para retenção e eliminação de dados pessoais.
2. Desconhecimento de fundamentos de segurança da informação. 
3. Ausência de transparência quanto ao tratamento.
</v>
      </c>
      <c r="E139">
        <f t="shared" si="98"/>
        <v>87</v>
      </c>
      <c r="F139" t="str">
        <f t="shared" si="99"/>
        <v xml:space="preserve">Inexistência de prazo pré-estabelecido para retenção e eliminação de dados pessoais.
</v>
      </c>
      <c r="G139" t="str">
        <f t="shared" si="100"/>
        <v xml:space="preserve">1@ Inexistência de prazo pré-estabelecido para retenção e eliminação de dados pessoais#
2. Desconhecimento de fundamentos de segurança da informação. 
3. Ausência de transparência quanto ao tratamento.
</v>
      </c>
      <c r="H139">
        <f t="shared" si="101"/>
        <v>90</v>
      </c>
      <c r="I139">
        <f t="shared" si="102"/>
        <v>59</v>
      </c>
      <c r="J139" t="str">
        <f t="shared" si="103"/>
        <v xml:space="preserve">Desconhecimento de fundamentos de segurança da informação. </v>
      </c>
      <c r="K139" t="str">
        <f t="shared" si="104"/>
        <v xml:space="preserve">1@ Inexistência de prazo pré-estabelecido para retenção e eliminação de dados pessoais#
2+ Desconhecimento de fundamentos de segurança da informação. 
3. Ausência de transparência quanto ao tratamento.
</v>
      </c>
      <c r="L139">
        <f t="shared" si="105"/>
        <v>149</v>
      </c>
      <c r="M139" t="str">
        <f t="shared" si="106"/>
        <v xml:space="preserve">1@ Inexistência de prazo pré-estabelecido para retenção e eliminação de dados pessoais#
2+ Desconhecimento de fundamentos de segurança da informação% 
3. Ausência de transparência quanto ao tratamento.
</v>
      </c>
      <c r="N139">
        <f t="shared" si="107"/>
        <v>153</v>
      </c>
      <c r="O139" t="str">
        <f t="shared" si="108"/>
        <v xml:space="preserve">1@ Inexistência de prazo pré-estabelecido para retenção e eliminação de dados pessoais#
2+ Desconhecimento de fundamentos de segurança da informação% 
3&amp; Ausência de transparência quanto ao tratamento.
</v>
      </c>
      <c r="P139">
        <f t="shared" si="109"/>
        <v>201</v>
      </c>
      <c r="Q139">
        <f t="shared" si="110"/>
        <v>48</v>
      </c>
      <c r="R139" s="68" t="str">
        <f t="shared" si="111"/>
        <v xml:space="preserve">Ausência de transparência quanto ao tratamento.
</v>
      </c>
      <c r="S139" t="str">
        <f t="shared" si="112"/>
        <v xml:space="preserve">1@ Inexistência de prazo pré-estabelecido para retenção e eliminação de dados pessoais#
2+ Desconhecimento de fundamentos de segurança da informação% 
3&amp; Ausência de transparência quanto ao tratamento.
</v>
      </c>
      <c r="T139">
        <f t="shared" si="113"/>
        <v>201</v>
      </c>
      <c r="U139" t="str">
        <f t="shared" si="114"/>
        <v xml:space="preserve">1@ Inexistência de prazo pré-estabelecido para retenção e eliminação de dados pessoais#
2+ Desconhecimento de fundamentos de segurança da informação% 
3&amp; Ausência de transparência quanto ao tratamento&amp;
</v>
      </c>
      <c r="V139" t="e">
        <f t="shared" si="115"/>
        <v>#VALUE!</v>
      </c>
      <c r="W139" t="e">
        <f t="shared" si="116"/>
        <v>#VALUE!</v>
      </c>
      <c r="X139" t="e">
        <f t="shared" si="117"/>
        <v>#VALUE!</v>
      </c>
      <c r="Y139" t="e">
        <f t="shared" si="118"/>
        <v>#VALUE!</v>
      </c>
      <c r="Z139" t="e">
        <f t="shared" si="119"/>
        <v>#VALUE!</v>
      </c>
    </row>
    <row r="140" spans="1:26" ht="31" x14ac:dyDescent="0.3">
      <c r="A140" s="13" t="s">
        <v>338</v>
      </c>
      <c r="B140" s="13" t="s">
        <v>339</v>
      </c>
      <c r="C140">
        <f t="shared" si="96"/>
        <v>2</v>
      </c>
      <c r="D140" t="str">
        <f t="shared" si="97"/>
        <v xml:space="preserve">1@ Desconhecimento de fundamentos de segurança da informação.
</v>
      </c>
      <c r="E140">
        <f t="shared" si="98"/>
        <v>61</v>
      </c>
      <c r="F140" t="str">
        <f t="shared" si="99"/>
        <v xml:space="preserve">Desconhecimento de fundamentos de segurança da informação.
</v>
      </c>
      <c r="G140" t="str">
        <f t="shared" si="100"/>
        <v xml:space="preserve">1@ Desconhecimento de fundamentos de segurança da informação#
</v>
      </c>
      <c r="H140" t="e">
        <f t="shared" si="101"/>
        <v>#VALUE!</v>
      </c>
      <c r="I140" t="e">
        <f t="shared" si="102"/>
        <v>#VALUE!</v>
      </c>
      <c r="J140" t="e">
        <f t="shared" si="103"/>
        <v>#VALUE!</v>
      </c>
      <c r="K140" t="e">
        <f t="shared" si="104"/>
        <v>#VALUE!</v>
      </c>
      <c r="L140" t="e">
        <f t="shared" si="105"/>
        <v>#VALUE!</v>
      </c>
      <c r="M140" t="e">
        <f t="shared" si="106"/>
        <v>#VALUE!</v>
      </c>
      <c r="N140" t="e">
        <f t="shared" si="107"/>
        <v>#VALUE!</v>
      </c>
      <c r="O140" t="e">
        <f t="shared" si="108"/>
        <v>#VALUE!</v>
      </c>
      <c r="P140" t="e">
        <f t="shared" si="109"/>
        <v>#VALUE!</v>
      </c>
      <c r="Q140" t="e">
        <f t="shared" si="110"/>
        <v>#VALUE!</v>
      </c>
      <c r="R140" s="68" t="e">
        <f t="shared" si="111"/>
        <v>#VALUE!</v>
      </c>
      <c r="S140" t="e">
        <f t="shared" si="112"/>
        <v>#VALUE!</v>
      </c>
      <c r="T140" t="e">
        <f t="shared" si="113"/>
        <v>#VALUE!</v>
      </c>
      <c r="U140" t="e">
        <f t="shared" si="114"/>
        <v>#VALUE!</v>
      </c>
      <c r="V140" t="e">
        <f t="shared" si="115"/>
        <v>#VALUE!</v>
      </c>
      <c r="W140" t="e">
        <f t="shared" si="116"/>
        <v>#VALUE!</v>
      </c>
      <c r="X140" t="e">
        <f t="shared" si="117"/>
        <v>#VALUE!</v>
      </c>
      <c r="Y140" t="e">
        <f t="shared" si="118"/>
        <v>#VALUE!</v>
      </c>
      <c r="Z140" t="e">
        <f t="shared" si="119"/>
        <v>#VALUE!</v>
      </c>
    </row>
    <row r="141" spans="1:26" ht="31" x14ac:dyDescent="0.3">
      <c r="A141" s="13" t="s">
        <v>340</v>
      </c>
      <c r="B141" s="14" t="s">
        <v>91</v>
      </c>
      <c r="C141">
        <f t="shared" si="96"/>
        <v>2</v>
      </c>
      <c r="D141" t="str">
        <f t="shared" si="97"/>
        <v>1@ Desconhecimento de fundamentos de segurança da informação.
2. Inexistência de prazo pré-estabelecido para retenção e eliminação de dados pessoais.</v>
      </c>
      <c r="E141">
        <f t="shared" si="98"/>
        <v>61</v>
      </c>
      <c r="F141" t="str">
        <f t="shared" si="99"/>
        <v xml:space="preserve">Desconhecimento de fundamentos de segurança da informação.
</v>
      </c>
      <c r="G141" t="str">
        <f t="shared" si="100"/>
        <v>1@ Desconhecimento de fundamentos de segurança da informação#
2. Inexistência de prazo pré-estabelecido para retenção e eliminação de dados pessoais.</v>
      </c>
      <c r="H141">
        <f t="shared" si="101"/>
        <v>64</v>
      </c>
      <c r="I141">
        <f t="shared" si="102"/>
        <v>85</v>
      </c>
      <c r="J141" t="str">
        <f t="shared" si="103"/>
        <v>Inexistência de prazo pré-estabelecido para retenção e eliminação de dados pessoais.</v>
      </c>
      <c r="K141" t="str">
        <f t="shared" si="104"/>
        <v>1@ Desconhecimento de fundamentos de segurança da informação#
2+ Inexistência de prazo pré-estabelecido para retenção e eliminação de dados pessoais.</v>
      </c>
      <c r="L141">
        <f t="shared" si="105"/>
        <v>149</v>
      </c>
      <c r="M141" t="str">
        <f t="shared" si="106"/>
        <v>1@ Desconhecimento de fundamentos de segurança da informação#
2+ Inexistência de prazo pré-estabelecido para retenção e eliminação de dados pessoais%</v>
      </c>
      <c r="N141" t="e">
        <f t="shared" si="107"/>
        <v>#VALUE!</v>
      </c>
      <c r="O141" t="e">
        <f t="shared" si="108"/>
        <v>#VALUE!</v>
      </c>
      <c r="P141" t="e">
        <f t="shared" si="109"/>
        <v>#VALUE!</v>
      </c>
      <c r="Q141" t="e">
        <f t="shared" si="110"/>
        <v>#VALUE!</v>
      </c>
      <c r="R141" s="68" t="e">
        <f t="shared" si="111"/>
        <v>#VALUE!</v>
      </c>
      <c r="S141" t="e">
        <f t="shared" si="112"/>
        <v>#VALUE!</v>
      </c>
      <c r="T141" t="e">
        <f t="shared" si="113"/>
        <v>#VALUE!</v>
      </c>
      <c r="U141" t="e">
        <f t="shared" si="114"/>
        <v>#VALUE!</v>
      </c>
      <c r="V141" t="e">
        <f t="shared" si="115"/>
        <v>#VALUE!</v>
      </c>
      <c r="W141" t="e">
        <f t="shared" si="116"/>
        <v>#VALUE!</v>
      </c>
      <c r="X141" t="e">
        <f t="shared" si="117"/>
        <v>#VALUE!</v>
      </c>
      <c r="Y141" t="e">
        <f t="shared" si="118"/>
        <v>#VALUE!</v>
      </c>
      <c r="Z141" t="e">
        <f t="shared" si="119"/>
        <v>#VALUE!</v>
      </c>
    </row>
    <row r="142" spans="1:26" x14ac:dyDescent="0.3">
      <c r="A142" s="13" t="s">
        <v>341</v>
      </c>
      <c r="B142" s="14" t="s">
        <v>152</v>
      </c>
      <c r="C142">
        <f t="shared" si="96"/>
        <v>2</v>
      </c>
      <c r="D142" t="str">
        <f t="shared" si="97"/>
        <v>1@ Inexistência de prazo pré-estabelecido para retenção e eliminação de dados pessoais.</v>
      </c>
      <c r="E142">
        <f t="shared" si="98"/>
        <v>87</v>
      </c>
      <c r="F142" t="str">
        <f t="shared" si="99"/>
        <v>Inexistência de prazo pré-estabelecido para retenção e eliminação de dados pessoais.</v>
      </c>
      <c r="G142" t="str">
        <f t="shared" si="100"/>
        <v>1@ Inexistência de prazo pré-estabelecido para retenção e eliminação de dados pessoais#</v>
      </c>
      <c r="H142" t="e">
        <f t="shared" si="101"/>
        <v>#VALUE!</v>
      </c>
      <c r="I142" t="e">
        <f t="shared" si="102"/>
        <v>#VALUE!</v>
      </c>
      <c r="J142" t="e">
        <f t="shared" si="103"/>
        <v>#VALUE!</v>
      </c>
      <c r="K142" t="e">
        <f t="shared" si="104"/>
        <v>#VALUE!</v>
      </c>
      <c r="L142" t="e">
        <f t="shared" si="105"/>
        <v>#VALUE!</v>
      </c>
      <c r="M142" t="e">
        <f t="shared" si="106"/>
        <v>#VALUE!</v>
      </c>
      <c r="N142" t="e">
        <f t="shared" si="107"/>
        <v>#VALUE!</v>
      </c>
      <c r="O142" t="e">
        <f t="shared" si="108"/>
        <v>#VALUE!</v>
      </c>
      <c r="P142" t="e">
        <f t="shared" si="109"/>
        <v>#VALUE!</v>
      </c>
      <c r="Q142" t="e">
        <f t="shared" si="110"/>
        <v>#VALUE!</v>
      </c>
      <c r="R142" s="68" t="e">
        <f t="shared" si="111"/>
        <v>#VALUE!</v>
      </c>
      <c r="S142" t="e">
        <f t="shared" si="112"/>
        <v>#VALUE!</v>
      </c>
      <c r="T142" t="e">
        <f t="shared" si="113"/>
        <v>#VALUE!</v>
      </c>
      <c r="U142" t="e">
        <f t="shared" si="114"/>
        <v>#VALUE!</v>
      </c>
      <c r="V142" t="e">
        <f t="shared" si="115"/>
        <v>#VALUE!</v>
      </c>
      <c r="W142" t="e">
        <f t="shared" si="116"/>
        <v>#VALUE!</v>
      </c>
      <c r="X142" t="e">
        <f t="shared" si="117"/>
        <v>#VALUE!</v>
      </c>
      <c r="Y142" t="e">
        <f t="shared" si="118"/>
        <v>#VALUE!</v>
      </c>
      <c r="Z142" t="e">
        <f t="shared" si="119"/>
        <v>#VALUE!</v>
      </c>
    </row>
    <row r="143" spans="1:26" ht="93" x14ac:dyDescent="0.3">
      <c r="A143" s="16" t="s">
        <v>343</v>
      </c>
      <c r="B143" s="14" t="s">
        <v>2310</v>
      </c>
      <c r="C143">
        <f t="shared" si="96"/>
        <v>2</v>
      </c>
      <c r="D143"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3">
        <f t="shared" si="98"/>
        <v>63</v>
      </c>
      <c r="F143" t="str">
        <f t="shared" si="99"/>
        <v xml:space="preserve"> Informar titular sobre os tratamentos que serão realizados.
</v>
      </c>
      <c r="G143"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3">
        <f t="shared" si="101"/>
        <v>66</v>
      </c>
      <c r="I143">
        <f t="shared" si="102"/>
        <v>135</v>
      </c>
      <c r="J143" t="str">
        <f t="shared" si="103"/>
        <v xml:space="preserve">Controle de atualização e correção periódica de dados pessoais (ex: cada novo acesso, uma vez por mês, painel de controle do titular).
</v>
      </c>
      <c r="K143"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3">
        <f t="shared" si="105"/>
        <v>201</v>
      </c>
      <c r="M143"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3">
        <f t="shared" si="107"/>
        <v>204</v>
      </c>
      <c r="O143"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3">
        <f t="shared" si="109"/>
        <v>245</v>
      </c>
      <c r="Q143">
        <f t="shared" si="110"/>
        <v>41</v>
      </c>
      <c r="R143" s="68" t="str">
        <f t="shared" si="111"/>
        <v xml:space="preserve">Identificação de prazo de armazenamento.
</v>
      </c>
      <c r="S143"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3">
        <f t="shared" si="113"/>
        <v>245</v>
      </c>
      <c r="U143"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3">
        <f t="shared" si="115"/>
        <v>248</v>
      </c>
      <c r="W143"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3">
        <f t="shared" si="117"/>
        <v>377</v>
      </c>
      <c r="Y143">
        <f t="shared" si="118"/>
        <v>129</v>
      </c>
      <c r="Z143" t="str">
        <f t="shared" si="119"/>
        <v>Implementação de classificação da informação e de práticas de compartilhamento seguro (arquivo com senha / pasta compartilhada).</v>
      </c>
    </row>
    <row r="144" spans="1:26" ht="93" x14ac:dyDescent="0.3">
      <c r="A144" s="16" t="s">
        <v>344</v>
      </c>
      <c r="B144" s="14" t="s">
        <v>2310</v>
      </c>
      <c r="C144">
        <f t="shared" si="96"/>
        <v>2</v>
      </c>
      <c r="D144"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4">
        <f t="shared" si="98"/>
        <v>63</v>
      </c>
      <c r="F144" t="str">
        <f t="shared" si="99"/>
        <v xml:space="preserve"> Informar titular sobre os tratamentos que serão realizados.
</v>
      </c>
      <c r="G144"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4">
        <f t="shared" si="101"/>
        <v>66</v>
      </c>
      <c r="I144">
        <f t="shared" si="102"/>
        <v>135</v>
      </c>
      <c r="J144" t="str">
        <f t="shared" si="103"/>
        <v xml:space="preserve">Controle de atualização e correção periódica de dados pessoais (ex: cada novo acesso, uma vez por mês, painel de controle do titular).
</v>
      </c>
      <c r="K144"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4">
        <f t="shared" si="105"/>
        <v>201</v>
      </c>
      <c r="M144"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4">
        <f t="shared" si="107"/>
        <v>204</v>
      </c>
      <c r="O144"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4">
        <f t="shared" si="109"/>
        <v>245</v>
      </c>
      <c r="Q144">
        <f t="shared" si="110"/>
        <v>41</v>
      </c>
      <c r="R144" s="68" t="str">
        <f t="shared" si="111"/>
        <v xml:space="preserve">Identificação de prazo de armazenamento.
</v>
      </c>
      <c r="S144"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4">
        <f t="shared" si="113"/>
        <v>245</v>
      </c>
      <c r="U144"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4">
        <f t="shared" si="115"/>
        <v>248</v>
      </c>
      <c r="W144"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4">
        <f t="shared" si="117"/>
        <v>377</v>
      </c>
      <c r="Y144">
        <f t="shared" si="118"/>
        <v>129</v>
      </c>
      <c r="Z144" t="str">
        <f t="shared" si="119"/>
        <v>Implementação de classificação da informação e de práticas de compartilhamento seguro (arquivo com senha / pasta compartilhada).</v>
      </c>
    </row>
    <row r="145" spans="1:26" ht="93" x14ac:dyDescent="0.3">
      <c r="A145" s="16" t="s">
        <v>346</v>
      </c>
      <c r="B145" s="14" t="s">
        <v>2310</v>
      </c>
      <c r="C145">
        <f t="shared" si="96"/>
        <v>2</v>
      </c>
      <c r="D145"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5">
        <f t="shared" si="98"/>
        <v>63</v>
      </c>
      <c r="F145" t="str">
        <f t="shared" si="99"/>
        <v xml:space="preserve"> Informar titular sobre os tratamentos que serão realizados.
</v>
      </c>
      <c r="G145"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5">
        <f t="shared" si="101"/>
        <v>66</v>
      </c>
      <c r="I145">
        <f t="shared" si="102"/>
        <v>135</v>
      </c>
      <c r="J145" t="str">
        <f t="shared" si="103"/>
        <v xml:space="preserve">Controle de atualização e correção periódica de dados pessoais (ex: cada novo acesso, uma vez por mês, painel de controle do titular).
</v>
      </c>
      <c r="K145"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5">
        <f t="shared" si="105"/>
        <v>201</v>
      </c>
      <c r="M145"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5">
        <f t="shared" si="107"/>
        <v>204</v>
      </c>
      <c r="O145"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5">
        <f t="shared" si="109"/>
        <v>245</v>
      </c>
      <c r="Q145">
        <f t="shared" si="110"/>
        <v>41</v>
      </c>
      <c r="R145" s="68" t="str">
        <f t="shared" si="111"/>
        <v xml:space="preserve">Identificação de prazo de armazenamento.
</v>
      </c>
      <c r="S145"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5">
        <f t="shared" si="113"/>
        <v>245</v>
      </c>
      <c r="U145"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5">
        <f t="shared" si="115"/>
        <v>248</v>
      </c>
      <c r="W145"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5">
        <f t="shared" si="117"/>
        <v>377</v>
      </c>
      <c r="Y145">
        <f t="shared" si="118"/>
        <v>129</v>
      </c>
      <c r="Z145" t="str">
        <f t="shared" si="119"/>
        <v>Implementação de classificação da informação e de práticas de compartilhamento seguro (arquivo com senha / pasta compartilhada).</v>
      </c>
    </row>
    <row r="146" spans="1:26" ht="93" x14ac:dyDescent="0.3">
      <c r="A146" s="16" t="s">
        <v>347</v>
      </c>
      <c r="B146" s="14" t="s">
        <v>2310</v>
      </c>
      <c r="C146">
        <f t="shared" si="96"/>
        <v>2</v>
      </c>
      <c r="D146"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6">
        <f t="shared" si="98"/>
        <v>63</v>
      </c>
      <c r="F146" t="str">
        <f t="shared" si="99"/>
        <v xml:space="preserve"> Informar titular sobre os tratamentos que serão realizados.
</v>
      </c>
      <c r="G146"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6">
        <f t="shared" si="101"/>
        <v>66</v>
      </c>
      <c r="I146">
        <f t="shared" si="102"/>
        <v>135</v>
      </c>
      <c r="J146" t="str">
        <f t="shared" si="103"/>
        <v xml:space="preserve">Controle de atualização e correção periódica de dados pessoais (ex: cada novo acesso, uma vez por mês, painel de controle do titular).
</v>
      </c>
      <c r="K146"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6">
        <f t="shared" si="105"/>
        <v>201</v>
      </c>
      <c r="M146"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6">
        <f t="shared" si="107"/>
        <v>204</v>
      </c>
      <c r="O146"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6">
        <f t="shared" si="109"/>
        <v>245</v>
      </c>
      <c r="Q146">
        <f t="shared" si="110"/>
        <v>41</v>
      </c>
      <c r="R146" s="68" t="str">
        <f t="shared" si="111"/>
        <v xml:space="preserve">Identificação de prazo de armazenamento.
</v>
      </c>
      <c r="S146"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6">
        <f t="shared" si="113"/>
        <v>245</v>
      </c>
      <c r="U146"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6">
        <f t="shared" si="115"/>
        <v>248</v>
      </c>
      <c r="W146"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6">
        <f t="shared" si="117"/>
        <v>377</v>
      </c>
      <c r="Y146">
        <f t="shared" si="118"/>
        <v>129</v>
      </c>
      <c r="Z146" t="str">
        <f t="shared" si="119"/>
        <v>Implementação de classificação da informação e de práticas de compartilhamento seguro (arquivo com senha / pasta compartilhada).</v>
      </c>
    </row>
    <row r="147" spans="1:26" ht="93" x14ac:dyDescent="0.3">
      <c r="A147" s="16" t="s">
        <v>348</v>
      </c>
      <c r="B147" s="14" t="s">
        <v>2310</v>
      </c>
      <c r="C147">
        <f t="shared" si="96"/>
        <v>2</v>
      </c>
      <c r="D147"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7">
        <f t="shared" si="98"/>
        <v>63</v>
      </c>
      <c r="F147" t="str">
        <f t="shared" si="99"/>
        <v xml:space="preserve"> Informar titular sobre os tratamentos que serão realizados.
</v>
      </c>
      <c r="G147"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7">
        <f t="shared" si="101"/>
        <v>66</v>
      </c>
      <c r="I147">
        <f t="shared" si="102"/>
        <v>135</v>
      </c>
      <c r="J147" t="str">
        <f t="shared" si="103"/>
        <v xml:space="preserve">Controle de atualização e correção periódica de dados pessoais (ex: cada novo acesso, uma vez por mês, painel de controle do titular).
</v>
      </c>
      <c r="K147"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7">
        <f t="shared" si="105"/>
        <v>201</v>
      </c>
      <c r="M147"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7">
        <f t="shared" si="107"/>
        <v>204</v>
      </c>
      <c r="O147"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7">
        <f t="shared" si="109"/>
        <v>245</v>
      </c>
      <c r="Q147">
        <f t="shared" si="110"/>
        <v>41</v>
      </c>
      <c r="R147" s="68" t="str">
        <f t="shared" si="111"/>
        <v xml:space="preserve">Identificação de prazo de armazenamento.
</v>
      </c>
      <c r="S147"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7">
        <f t="shared" si="113"/>
        <v>245</v>
      </c>
      <c r="U147"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7">
        <f t="shared" si="115"/>
        <v>248</v>
      </c>
      <c r="W147"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7">
        <f t="shared" si="117"/>
        <v>377</v>
      </c>
      <c r="Y147">
        <f t="shared" si="118"/>
        <v>129</v>
      </c>
      <c r="Z147" t="str">
        <f t="shared" si="119"/>
        <v>Implementação de classificação da informação e de práticas de compartilhamento seguro (arquivo com senha / pasta compartilhada).</v>
      </c>
    </row>
    <row r="148" spans="1:26" ht="93" x14ac:dyDescent="0.3">
      <c r="A148" s="16" t="s">
        <v>349</v>
      </c>
      <c r="B148" s="14" t="s">
        <v>2310</v>
      </c>
      <c r="C148">
        <f t="shared" si="96"/>
        <v>2</v>
      </c>
      <c r="D148"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8">
        <f t="shared" si="98"/>
        <v>63</v>
      </c>
      <c r="F148" t="str">
        <f t="shared" si="99"/>
        <v xml:space="preserve"> Informar titular sobre os tratamentos que serão realizados.
</v>
      </c>
      <c r="G148"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8">
        <f t="shared" si="101"/>
        <v>66</v>
      </c>
      <c r="I148">
        <f t="shared" si="102"/>
        <v>135</v>
      </c>
      <c r="J148" t="str">
        <f t="shared" si="103"/>
        <v xml:space="preserve">Controle de atualização e correção periódica de dados pessoais (ex: cada novo acesso, uma vez por mês, painel de controle do titular).
</v>
      </c>
      <c r="K148"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8">
        <f t="shared" si="105"/>
        <v>201</v>
      </c>
      <c r="M148"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8">
        <f t="shared" si="107"/>
        <v>204</v>
      </c>
      <c r="O148"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8">
        <f t="shared" si="109"/>
        <v>245</v>
      </c>
      <c r="Q148">
        <f t="shared" si="110"/>
        <v>41</v>
      </c>
      <c r="R148" s="68" t="str">
        <f t="shared" si="111"/>
        <v xml:space="preserve">Identificação de prazo de armazenamento.
</v>
      </c>
      <c r="S148"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8">
        <f t="shared" si="113"/>
        <v>245</v>
      </c>
      <c r="U148"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8">
        <f t="shared" si="115"/>
        <v>248</v>
      </c>
      <c r="W148"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8">
        <f t="shared" si="117"/>
        <v>377</v>
      </c>
      <c r="Y148">
        <f t="shared" si="118"/>
        <v>129</v>
      </c>
      <c r="Z148" t="str">
        <f t="shared" si="119"/>
        <v>Implementação de classificação da informação e de práticas de compartilhamento seguro (arquivo com senha / pasta compartilhada).</v>
      </c>
    </row>
    <row r="149" spans="1:26" ht="93" x14ac:dyDescent="0.3">
      <c r="A149" s="16" t="s">
        <v>350</v>
      </c>
      <c r="B149" s="14" t="s">
        <v>2310</v>
      </c>
      <c r="C149">
        <f t="shared" si="96"/>
        <v>2</v>
      </c>
      <c r="D149"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49">
        <f t="shared" si="98"/>
        <v>63</v>
      </c>
      <c r="F149" t="str">
        <f t="shared" si="99"/>
        <v xml:space="preserve"> Informar titular sobre os tratamentos que serão realizados.
</v>
      </c>
      <c r="G149"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49">
        <f t="shared" si="101"/>
        <v>66</v>
      </c>
      <c r="I149">
        <f t="shared" si="102"/>
        <v>135</v>
      </c>
      <c r="J149" t="str">
        <f t="shared" si="103"/>
        <v xml:space="preserve">Controle de atualização e correção periódica de dados pessoais (ex: cada novo acesso, uma vez por mês, painel de controle do titular).
</v>
      </c>
      <c r="K149"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49">
        <f t="shared" si="105"/>
        <v>201</v>
      </c>
      <c r="M149"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49">
        <f t="shared" si="107"/>
        <v>204</v>
      </c>
      <c r="O149"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49">
        <f t="shared" si="109"/>
        <v>245</v>
      </c>
      <c r="Q149">
        <f t="shared" si="110"/>
        <v>41</v>
      </c>
      <c r="R149" s="68" t="str">
        <f t="shared" si="111"/>
        <v xml:space="preserve">Identificação de prazo de armazenamento.
</v>
      </c>
      <c r="S149"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49">
        <f t="shared" si="113"/>
        <v>245</v>
      </c>
      <c r="U149"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49">
        <f t="shared" si="115"/>
        <v>248</v>
      </c>
      <c r="W149"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49">
        <f t="shared" si="117"/>
        <v>377</v>
      </c>
      <c r="Y149">
        <f t="shared" si="118"/>
        <v>129</v>
      </c>
      <c r="Z149" t="str">
        <f t="shared" si="119"/>
        <v>Implementação de classificação da informação e de práticas de compartilhamento seguro (arquivo com senha / pasta compartilhada).</v>
      </c>
    </row>
    <row r="150" spans="1:26" ht="93" x14ac:dyDescent="0.3">
      <c r="A150" s="16" t="s">
        <v>351</v>
      </c>
      <c r="B150" s="14" t="s">
        <v>2310</v>
      </c>
      <c r="C150">
        <f t="shared" si="96"/>
        <v>2</v>
      </c>
      <c r="D150"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0">
        <f t="shared" si="98"/>
        <v>63</v>
      </c>
      <c r="F150" t="str">
        <f t="shared" si="99"/>
        <v xml:space="preserve"> Informar titular sobre os tratamentos que serão realizados.
</v>
      </c>
      <c r="G150"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0">
        <f t="shared" si="101"/>
        <v>66</v>
      </c>
      <c r="I150">
        <f t="shared" si="102"/>
        <v>135</v>
      </c>
      <c r="J150" t="str">
        <f t="shared" si="103"/>
        <v xml:space="preserve">Controle de atualização e correção periódica de dados pessoais (ex: cada novo acesso, uma vez por mês, painel de controle do titular).
</v>
      </c>
      <c r="K150"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0">
        <f t="shared" si="105"/>
        <v>201</v>
      </c>
      <c r="M150"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0">
        <f t="shared" si="107"/>
        <v>204</v>
      </c>
      <c r="O150"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0">
        <f t="shared" si="109"/>
        <v>245</v>
      </c>
      <c r="Q150">
        <f t="shared" si="110"/>
        <v>41</v>
      </c>
      <c r="R150" s="68" t="str">
        <f t="shared" si="111"/>
        <v xml:space="preserve">Identificação de prazo de armazenamento.
</v>
      </c>
      <c r="S150"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0">
        <f t="shared" si="113"/>
        <v>245</v>
      </c>
      <c r="U150"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0">
        <f t="shared" si="115"/>
        <v>248</v>
      </c>
      <c r="W150"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0">
        <f t="shared" si="117"/>
        <v>377</v>
      </c>
      <c r="Y150">
        <f t="shared" si="118"/>
        <v>129</v>
      </c>
      <c r="Z150" t="str">
        <f t="shared" si="119"/>
        <v>Implementação de classificação da informação e de práticas de compartilhamento seguro (arquivo com senha / pasta compartilhada).</v>
      </c>
    </row>
    <row r="151" spans="1:26" ht="93" x14ac:dyDescent="0.3">
      <c r="A151" s="16" t="s">
        <v>352</v>
      </c>
      <c r="B151" s="14" t="s">
        <v>2310</v>
      </c>
      <c r="C151">
        <f t="shared" si="96"/>
        <v>2</v>
      </c>
      <c r="D151"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1">
        <f t="shared" si="98"/>
        <v>63</v>
      </c>
      <c r="F151" t="str">
        <f t="shared" si="99"/>
        <v xml:space="preserve"> Informar titular sobre os tratamentos que serão realizados.
</v>
      </c>
      <c r="G151"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1">
        <f t="shared" si="101"/>
        <v>66</v>
      </c>
      <c r="I151">
        <f t="shared" si="102"/>
        <v>135</v>
      </c>
      <c r="J151" t="str">
        <f t="shared" si="103"/>
        <v xml:space="preserve">Controle de atualização e correção periódica de dados pessoais (ex: cada novo acesso, uma vez por mês, painel de controle do titular).
</v>
      </c>
      <c r="K151"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1">
        <f t="shared" si="105"/>
        <v>201</v>
      </c>
      <c r="M151"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1">
        <f t="shared" si="107"/>
        <v>204</v>
      </c>
      <c r="O151"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1">
        <f t="shared" si="109"/>
        <v>245</v>
      </c>
      <c r="Q151">
        <f t="shared" si="110"/>
        <v>41</v>
      </c>
      <c r="R151" s="68" t="str">
        <f t="shared" si="111"/>
        <v xml:space="preserve">Identificação de prazo de armazenamento.
</v>
      </c>
      <c r="S151"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1">
        <f t="shared" si="113"/>
        <v>245</v>
      </c>
      <c r="U151"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1">
        <f t="shared" si="115"/>
        <v>248</v>
      </c>
      <c r="W151"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1">
        <f t="shared" si="117"/>
        <v>377</v>
      </c>
      <c r="Y151">
        <f t="shared" si="118"/>
        <v>129</v>
      </c>
      <c r="Z151" t="str">
        <f t="shared" si="119"/>
        <v>Implementação de classificação da informação e de práticas de compartilhamento seguro (arquivo com senha / pasta compartilhada).</v>
      </c>
    </row>
    <row r="152" spans="1:26" ht="93" x14ac:dyDescent="0.3">
      <c r="A152" s="16" t="s">
        <v>353</v>
      </c>
      <c r="B152" s="14" t="s">
        <v>2310</v>
      </c>
      <c r="C152">
        <f t="shared" si="96"/>
        <v>2</v>
      </c>
      <c r="D152"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2">
        <f t="shared" si="98"/>
        <v>63</v>
      </c>
      <c r="F152" t="str">
        <f t="shared" si="99"/>
        <v xml:space="preserve"> Informar titular sobre os tratamentos que serão realizados.
</v>
      </c>
      <c r="G152"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2">
        <f t="shared" si="101"/>
        <v>66</v>
      </c>
      <c r="I152">
        <f t="shared" si="102"/>
        <v>135</v>
      </c>
      <c r="J152" t="str">
        <f t="shared" si="103"/>
        <v xml:space="preserve">Controle de atualização e correção periódica de dados pessoais (ex: cada novo acesso, uma vez por mês, painel de controle do titular).
</v>
      </c>
      <c r="K152"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2">
        <f t="shared" si="105"/>
        <v>201</v>
      </c>
      <c r="M152"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2">
        <f t="shared" si="107"/>
        <v>204</v>
      </c>
      <c r="O152"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2">
        <f t="shared" si="109"/>
        <v>245</v>
      </c>
      <c r="Q152">
        <f t="shared" si="110"/>
        <v>41</v>
      </c>
      <c r="R152" s="68" t="str">
        <f t="shared" si="111"/>
        <v xml:space="preserve">Identificação de prazo de armazenamento.
</v>
      </c>
      <c r="S152"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2">
        <f t="shared" si="113"/>
        <v>245</v>
      </c>
      <c r="U152"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2">
        <f t="shared" si="115"/>
        <v>248</v>
      </c>
      <c r="W152"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2">
        <f t="shared" si="117"/>
        <v>377</v>
      </c>
      <c r="Y152">
        <f t="shared" si="118"/>
        <v>129</v>
      </c>
      <c r="Z152" t="str">
        <f t="shared" si="119"/>
        <v>Implementação de classificação da informação e de práticas de compartilhamento seguro (arquivo com senha / pasta compartilhada).</v>
      </c>
    </row>
    <row r="153" spans="1:26" ht="93" x14ac:dyDescent="0.3">
      <c r="A153" s="16" t="s">
        <v>354</v>
      </c>
      <c r="B153" s="14" t="s">
        <v>2310</v>
      </c>
      <c r="C153">
        <f t="shared" si="96"/>
        <v>2</v>
      </c>
      <c r="D153"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3">
        <f t="shared" si="98"/>
        <v>63</v>
      </c>
      <c r="F153" t="str">
        <f t="shared" si="99"/>
        <v xml:space="preserve"> Informar titular sobre os tratamentos que serão realizados.
</v>
      </c>
      <c r="G153"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3">
        <f t="shared" si="101"/>
        <v>66</v>
      </c>
      <c r="I153">
        <f t="shared" si="102"/>
        <v>135</v>
      </c>
      <c r="J153" t="str">
        <f t="shared" si="103"/>
        <v xml:space="preserve">Controle de atualização e correção periódica de dados pessoais (ex: cada novo acesso, uma vez por mês, painel de controle do titular).
</v>
      </c>
      <c r="K153"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3">
        <f t="shared" si="105"/>
        <v>201</v>
      </c>
      <c r="M153"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3">
        <f t="shared" si="107"/>
        <v>204</v>
      </c>
      <c r="O153"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3">
        <f t="shared" si="109"/>
        <v>245</v>
      </c>
      <c r="Q153">
        <f t="shared" si="110"/>
        <v>41</v>
      </c>
      <c r="R153" s="68" t="str">
        <f t="shared" si="111"/>
        <v xml:space="preserve">Identificação de prazo de armazenamento.
</v>
      </c>
      <c r="S153"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3">
        <f t="shared" si="113"/>
        <v>245</v>
      </c>
      <c r="U153"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3">
        <f t="shared" si="115"/>
        <v>248</v>
      </c>
      <c r="W153"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3">
        <f t="shared" si="117"/>
        <v>377</v>
      </c>
      <c r="Y153">
        <f t="shared" si="118"/>
        <v>129</v>
      </c>
      <c r="Z153" t="str">
        <f t="shared" si="119"/>
        <v>Implementação de classificação da informação e de práticas de compartilhamento seguro (arquivo com senha / pasta compartilhada).</v>
      </c>
    </row>
    <row r="154" spans="1:26" ht="93" x14ac:dyDescent="0.3">
      <c r="A154" s="16" t="s">
        <v>355</v>
      </c>
      <c r="B154" s="14" t="s">
        <v>2310</v>
      </c>
      <c r="C154">
        <f t="shared" si="96"/>
        <v>2</v>
      </c>
      <c r="D154"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4">
        <f t="shared" si="98"/>
        <v>63</v>
      </c>
      <c r="F154" t="str">
        <f t="shared" si="99"/>
        <v xml:space="preserve"> Informar titular sobre os tratamentos que serão realizados.
</v>
      </c>
      <c r="G154"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4">
        <f t="shared" si="101"/>
        <v>66</v>
      </c>
      <c r="I154">
        <f t="shared" si="102"/>
        <v>135</v>
      </c>
      <c r="J154" t="str">
        <f t="shared" si="103"/>
        <v xml:space="preserve">Controle de atualização e correção periódica de dados pessoais (ex: cada novo acesso, uma vez por mês, painel de controle do titular).
</v>
      </c>
      <c r="K154"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4">
        <f t="shared" si="105"/>
        <v>201</v>
      </c>
      <c r="M154"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4">
        <f t="shared" si="107"/>
        <v>204</v>
      </c>
      <c r="O154"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4">
        <f t="shared" si="109"/>
        <v>245</v>
      </c>
      <c r="Q154">
        <f t="shared" si="110"/>
        <v>41</v>
      </c>
      <c r="R154" s="68" t="str">
        <f t="shared" si="111"/>
        <v xml:space="preserve">Identificação de prazo de armazenamento.
</v>
      </c>
      <c r="S154"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4">
        <f t="shared" si="113"/>
        <v>245</v>
      </c>
      <c r="U154"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4">
        <f t="shared" si="115"/>
        <v>248</v>
      </c>
      <c r="W154"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4">
        <f t="shared" si="117"/>
        <v>377</v>
      </c>
      <c r="Y154">
        <f t="shared" si="118"/>
        <v>129</v>
      </c>
      <c r="Z154" t="str">
        <f t="shared" si="119"/>
        <v>Implementação de classificação da informação e de práticas de compartilhamento seguro (arquivo com senha / pasta compartilhada).</v>
      </c>
    </row>
    <row r="155" spans="1:26" ht="93" x14ac:dyDescent="0.3">
      <c r="A155" s="16" t="s">
        <v>356</v>
      </c>
      <c r="B155" s="14" t="s">
        <v>2310</v>
      </c>
      <c r="C155">
        <f t="shared" si="96"/>
        <v>2</v>
      </c>
      <c r="D155"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5">
        <f t="shared" si="98"/>
        <v>63</v>
      </c>
      <c r="F155" t="str">
        <f t="shared" si="99"/>
        <v xml:space="preserve"> Informar titular sobre os tratamentos que serão realizados.
</v>
      </c>
      <c r="G155"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5">
        <f t="shared" si="101"/>
        <v>66</v>
      </c>
      <c r="I155">
        <f t="shared" si="102"/>
        <v>135</v>
      </c>
      <c r="J155" t="str">
        <f t="shared" si="103"/>
        <v xml:space="preserve">Controle de atualização e correção periódica de dados pessoais (ex: cada novo acesso, uma vez por mês, painel de controle do titular).
</v>
      </c>
      <c r="K155"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5">
        <f t="shared" si="105"/>
        <v>201</v>
      </c>
      <c r="M155"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5">
        <f t="shared" si="107"/>
        <v>204</v>
      </c>
      <c r="O155"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5">
        <f t="shared" si="109"/>
        <v>245</v>
      </c>
      <c r="Q155">
        <f t="shared" si="110"/>
        <v>41</v>
      </c>
      <c r="R155" s="68" t="str">
        <f t="shared" si="111"/>
        <v xml:space="preserve">Identificação de prazo de armazenamento.
</v>
      </c>
      <c r="S155"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5">
        <f t="shared" si="113"/>
        <v>245</v>
      </c>
      <c r="U155"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5">
        <f t="shared" si="115"/>
        <v>248</v>
      </c>
      <c r="W155"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5">
        <f t="shared" si="117"/>
        <v>377</v>
      </c>
      <c r="Y155">
        <f t="shared" si="118"/>
        <v>129</v>
      </c>
      <c r="Z155" t="str">
        <f t="shared" si="119"/>
        <v>Implementação de classificação da informação e de práticas de compartilhamento seguro (arquivo com senha / pasta compartilhada).</v>
      </c>
    </row>
    <row r="156" spans="1:26" ht="93" x14ac:dyDescent="0.3">
      <c r="A156" s="16" t="s">
        <v>397</v>
      </c>
      <c r="B156" s="14" t="s">
        <v>2310</v>
      </c>
      <c r="C156">
        <f t="shared" si="96"/>
        <v>2</v>
      </c>
      <c r="D156" t="str">
        <f t="shared" si="97"/>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E156">
        <f t="shared" si="98"/>
        <v>63</v>
      </c>
      <c r="F156" t="str">
        <f t="shared" si="99"/>
        <v xml:space="preserve"> Informar titular sobre os tratamentos que serão realizados.
</v>
      </c>
      <c r="G156" t="str">
        <f t="shared" si="100"/>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H156">
        <f t="shared" si="101"/>
        <v>66</v>
      </c>
      <c r="I156">
        <f t="shared" si="102"/>
        <v>135</v>
      </c>
      <c r="J156" t="str">
        <f t="shared" si="103"/>
        <v xml:space="preserve">Controle de atualização e correção periódica de dados pessoais (ex: cada novo acesso, uma vez por mês, painel de controle do titular).
</v>
      </c>
      <c r="K156" t="str">
        <f t="shared" si="104"/>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L156">
        <f t="shared" si="105"/>
        <v>201</v>
      </c>
      <c r="M156" t="str">
        <f t="shared" si="106"/>
        <v>1@  Informar titular sobre os tratamentos que serão realizados#
2+ Controle de atualização e correção periódica de dados pessoais (ex: cada novo acesso, uma vez por mês, painel de controle do titular)%
3. Identificação de prazo de armazenamento.
4. Implementação de classificação da informação e de práticas de compartilhamento seguro (arquivo com senha / pasta compartilhada).</v>
      </c>
      <c r="N156">
        <f t="shared" si="107"/>
        <v>204</v>
      </c>
      <c r="O156" t="str">
        <f t="shared" si="108"/>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P156">
        <f t="shared" si="109"/>
        <v>245</v>
      </c>
      <c r="Q156">
        <f t="shared" si="110"/>
        <v>41</v>
      </c>
      <c r="R156" s="68" t="str">
        <f t="shared" si="111"/>
        <v xml:space="preserve">Identificação de prazo de armazenamento.
</v>
      </c>
      <c r="S156" t="str">
        <f t="shared" si="112"/>
        <v>1@  Informar titular sobre os tratamentos que serão realizados#
2+ Controle de atualização e correção periódica de dados pessoais (ex: cada novo acesso, uma vez por mês, painel de controle do titular)%
3&amp; Identificação de prazo de armazenamento.
4. Implementação de classificação da informação e de práticas de compartilhamento seguro (arquivo com senha / pasta compartilhada).</v>
      </c>
      <c r="T156">
        <f t="shared" si="113"/>
        <v>245</v>
      </c>
      <c r="U156" t="str">
        <f t="shared" si="114"/>
        <v>1@  Informar titular sobre os tratamentos que serão realizados#
2+ Controle de atualização e correção periódica de dados pessoais (ex: cada novo acesso, uma vez por mês, painel de controle do titular)%
3&amp; Identificação de prazo de armazenamento&amp;
4. Implementação de classificação da informação e de práticas de compartilhamento seguro (arquivo com senha / pasta compartilhada).</v>
      </c>
      <c r="V156">
        <f t="shared" si="115"/>
        <v>248</v>
      </c>
      <c r="W156" t="str">
        <f t="shared" si="116"/>
        <v>1@  Informar titular sobre os tratamentos que serão realizados#
2+ Controle de atualização e correção periódica de dados pessoais (ex: cada novo acesso, uma vez por mês, painel de controle do titular)%
3&amp; Identificação de prazo de armazenamento&amp;
4&amp; Implementação de classificação da informação e de práticas de compartilhamento seguro (arquivo com senha / pasta compartilhada).</v>
      </c>
      <c r="X156">
        <f t="shared" si="117"/>
        <v>377</v>
      </c>
      <c r="Y156">
        <f t="shared" si="118"/>
        <v>129</v>
      </c>
      <c r="Z156" t="str">
        <f t="shared" si="119"/>
        <v>Implementação de classificação da informação e de práticas de compartilhamento seguro (arquivo com senha / pasta compartilhada).</v>
      </c>
    </row>
    <row r="157" spans="1:26" ht="46.5" x14ac:dyDescent="0.3">
      <c r="A157" s="16" t="s">
        <v>357</v>
      </c>
      <c r="B157" s="19" t="s">
        <v>358</v>
      </c>
      <c r="C157">
        <f t="shared" si="96"/>
        <v>2</v>
      </c>
      <c r="D157" t="str">
        <f t="shared" si="97"/>
        <v>1@ Ausência de transparência quanto ao tratamento.  
2. Inexistência de prazo pré-estabelecido para retenção e eliminação de dados pessoais. 
3. Desconhecimento de fundamentos de segurança da informação.</v>
      </c>
      <c r="E157">
        <f t="shared" si="98"/>
        <v>50</v>
      </c>
      <c r="F157" t="str">
        <f t="shared" si="99"/>
        <v xml:space="preserve">Ausência de transparência quanto ao tratamento. </v>
      </c>
      <c r="G157" t="str">
        <f t="shared" si="100"/>
        <v>1@ Ausência de transparência quanto ao tratamento#  
2. Inexistência de prazo pré-estabelecido para retenção e eliminação de dados pessoais. 
3. Desconhecimento de fundamentos de segurança da informação.</v>
      </c>
      <c r="H157">
        <f t="shared" si="101"/>
        <v>55</v>
      </c>
      <c r="I157">
        <f t="shared" si="102"/>
        <v>85</v>
      </c>
      <c r="J157" t="str">
        <f t="shared" si="103"/>
        <v>. Inexistência de prazo pré-estabelecido para retenção e eliminação de dados pessoais</v>
      </c>
      <c r="K157" t="str">
        <f t="shared" si="104"/>
        <v>1@ Ausência de transparência quanto ao tratamento#  
2+ Inexistência de prazo pré-estabelecido para retenção e eliminação de dados pessoais. 
3. Desconhecimento de fundamentos de segurança da informação.</v>
      </c>
      <c r="L157">
        <f t="shared" si="105"/>
        <v>140</v>
      </c>
      <c r="M157" t="str">
        <f t="shared" si="106"/>
        <v>1@ Ausência de transparência quanto ao tratamento#  
2+ Inexistência de prazo pré-estabelecido para retenção e eliminação de dados pessoais% 
3. Desconhecimento de fundamentos de segurança da informação.</v>
      </c>
      <c r="N157">
        <f t="shared" si="107"/>
        <v>144</v>
      </c>
      <c r="O157" t="str">
        <f t="shared" si="108"/>
        <v>1@ Ausência de transparência quanto ao tratamento#  
2+ Inexistência de prazo pré-estabelecido para retenção e eliminação de dados pessoais% 
3&amp; Desconhecimento de fundamentos de segurança da informação.</v>
      </c>
      <c r="P157">
        <f t="shared" si="109"/>
        <v>203</v>
      </c>
      <c r="Q157">
        <f t="shared" si="110"/>
        <v>59</v>
      </c>
      <c r="R157" s="68" t="str">
        <f t="shared" si="111"/>
        <v>Desconhecimento de fundamentos de segurança da informação.</v>
      </c>
      <c r="S157" t="str">
        <f t="shared" si="112"/>
        <v>1@ Ausência de transparência quanto ao tratamento#  
2+ Inexistência de prazo pré-estabelecido para retenção e eliminação de dados pessoais% 
3&amp; Desconhecimento de fundamentos de segurança da informação.</v>
      </c>
      <c r="T157">
        <f t="shared" si="113"/>
        <v>203</v>
      </c>
      <c r="U157" t="str">
        <f t="shared" si="114"/>
        <v>1@ Ausência de transparência quanto ao tratamento#  
2+ Inexistência de prazo pré-estabelecido para retenção e eliminação de dados pessoais% 
3&amp; Desconhecimento de fundamentos de segurança da informação&amp;</v>
      </c>
      <c r="V157" t="e">
        <f t="shared" si="115"/>
        <v>#VALUE!</v>
      </c>
      <c r="W157" t="e">
        <f t="shared" si="116"/>
        <v>#VALUE!</v>
      </c>
      <c r="X157" t="e">
        <f t="shared" si="117"/>
        <v>#VALUE!</v>
      </c>
      <c r="Y157" t="e">
        <f t="shared" si="118"/>
        <v>#VALUE!</v>
      </c>
      <c r="Z157" t="e">
        <f t="shared" si="119"/>
        <v>#VALUE!</v>
      </c>
    </row>
    <row r="158" spans="1:26" ht="46.5" x14ac:dyDescent="0.3">
      <c r="A158" s="16" t="s">
        <v>359</v>
      </c>
      <c r="B158" s="19" t="s">
        <v>360</v>
      </c>
      <c r="C158">
        <f t="shared" si="96"/>
        <v>2</v>
      </c>
      <c r="D158" t="str">
        <f t="shared" si="97"/>
        <v>1@ Ausência de transparência quanto ao tratamento. 
2. Inexistência de prazo pré-estabelecido para retenção e eliminação de dados pessoais. 
3. Desconhecimento de fundamentos de segurança da informação.</v>
      </c>
      <c r="E158">
        <f t="shared" si="98"/>
        <v>50</v>
      </c>
      <c r="F158" t="str">
        <f t="shared" si="99"/>
        <v xml:space="preserve">Ausência de transparência quanto ao tratamento. </v>
      </c>
      <c r="G158" t="str">
        <f t="shared" si="100"/>
        <v>1@ Ausência de transparência quanto ao tratamento# 
2. Inexistência de prazo pré-estabelecido para retenção e eliminação de dados pessoais. 
3. Desconhecimento de fundamentos de segurança da informação.</v>
      </c>
      <c r="H158">
        <f t="shared" si="101"/>
        <v>54</v>
      </c>
      <c r="I158">
        <f t="shared" si="102"/>
        <v>85</v>
      </c>
      <c r="J158" t="str">
        <f t="shared" si="103"/>
        <v xml:space="preserve"> Inexistência de prazo pré-estabelecido para retenção e eliminação de dados pessoais.</v>
      </c>
      <c r="K158" t="str">
        <f t="shared" si="104"/>
        <v>1@ Ausência de transparência quanto ao tratamento# 
2+ Inexistência de prazo pré-estabelecido para retenção e eliminação de dados pessoais. 
3. Desconhecimento de fundamentos de segurança da informação.</v>
      </c>
      <c r="L158">
        <f t="shared" si="105"/>
        <v>139</v>
      </c>
      <c r="M158" t="str">
        <f t="shared" si="106"/>
        <v>1@ Ausência de transparência quanto ao tratamento# 
2+ Inexistência de prazo pré-estabelecido para retenção e eliminação de dados pessoais% 
3. Desconhecimento de fundamentos de segurança da informação.</v>
      </c>
      <c r="N158">
        <f t="shared" si="107"/>
        <v>143</v>
      </c>
      <c r="O158" t="str">
        <f t="shared" si="108"/>
        <v>1@ Ausência de transparência quanto ao tratamento# 
2+ Inexistência de prazo pré-estabelecido para retenção e eliminação de dados pessoais% 
3&amp; Desconhecimento de fundamentos de segurança da informação.</v>
      </c>
      <c r="P158">
        <f t="shared" si="109"/>
        <v>202</v>
      </c>
      <c r="Q158">
        <f t="shared" si="110"/>
        <v>59</v>
      </c>
      <c r="R158" s="68" t="str">
        <f t="shared" si="111"/>
        <v>Desconhecimento de fundamentos de segurança da informação.</v>
      </c>
      <c r="S158" t="str">
        <f t="shared" si="112"/>
        <v>1@ Ausência de transparência quanto ao tratamento# 
2+ Inexistência de prazo pré-estabelecido para retenção e eliminação de dados pessoais% 
3&amp; Desconhecimento de fundamentos de segurança da informação.</v>
      </c>
      <c r="T158">
        <f t="shared" si="113"/>
        <v>202</v>
      </c>
      <c r="U158" t="str">
        <f t="shared" si="114"/>
        <v>1@ Ausência de transparência quanto ao tratamento# 
2+ Inexistência de prazo pré-estabelecido para retenção e eliminação de dados pessoais% 
3&amp; Desconhecimento de fundamentos de segurança da informação&amp;</v>
      </c>
      <c r="V158" t="e">
        <f t="shared" si="115"/>
        <v>#VALUE!</v>
      </c>
      <c r="W158" t="e">
        <f t="shared" si="116"/>
        <v>#VALUE!</v>
      </c>
      <c r="X158" t="e">
        <f t="shared" si="117"/>
        <v>#VALUE!</v>
      </c>
      <c r="Y158" t="e">
        <f t="shared" si="118"/>
        <v>#VALUE!</v>
      </c>
      <c r="Z158" t="e">
        <f t="shared" si="119"/>
        <v>#VALUE!</v>
      </c>
    </row>
    <row r="159" spans="1:26" ht="46.5" x14ac:dyDescent="0.3">
      <c r="A159" s="16" t="s">
        <v>361</v>
      </c>
      <c r="B159" s="19" t="s">
        <v>360</v>
      </c>
      <c r="C159">
        <f t="shared" si="96"/>
        <v>2</v>
      </c>
      <c r="D159" t="str">
        <f t="shared" si="97"/>
        <v>1@ Ausência de transparência quanto ao tratamento. 
2. Inexistência de prazo pré-estabelecido para retenção e eliminação de dados pessoais. 
3. Desconhecimento de fundamentos de segurança da informação.</v>
      </c>
      <c r="E159">
        <f t="shared" si="98"/>
        <v>50</v>
      </c>
      <c r="F159" t="str">
        <f t="shared" si="99"/>
        <v xml:space="preserve">Ausência de transparência quanto ao tratamento. </v>
      </c>
      <c r="G159" t="str">
        <f t="shared" si="100"/>
        <v>1@ Ausência de transparência quanto ao tratamento# 
2. Inexistência de prazo pré-estabelecido para retenção e eliminação de dados pessoais. 
3. Desconhecimento de fundamentos de segurança da informação.</v>
      </c>
      <c r="H159">
        <f t="shared" si="101"/>
        <v>54</v>
      </c>
      <c r="I159">
        <f t="shared" si="102"/>
        <v>85</v>
      </c>
      <c r="J159" t="str">
        <f t="shared" si="103"/>
        <v xml:space="preserve"> Inexistência de prazo pré-estabelecido para retenção e eliminação de dados pessoais.</v>
      </c>
      <c r="K159" t="str">
        <f t="shared" si="104"/>
        <v>1@ Ausência de transparência quanto ao tratamento# 
2+ Inexistência de prazo pré-estabelecido para retenção e eliminação de dados pessoais. 
3. Desconhecimento de fundamentos de segurança da informação.</v>
      </c>
      <c r="L159">
        <f t="shared" si="105"/>
        <v>139</v>
      </c>
      <c r="M159" t="str">
        <f t="shared" si="106"/>
        <v>1@ Ausência de transparência quanto ao tratamento# 
2+ Inexistência de prazo pré-estabelecido para retenção e eliminação de dados pessoais% 
3. Desconhecimento de fundamentos de segurança da informação.</v>
      </c>
      <c r="N159">
        <f t="shared" si="107"/>
        <v>143</v>
      </c>
      <c r="O159" t="str">
        <f t="shared" si="108"/>
        <v>1@ Ausência de transparência quanto ao tratamento# 
2+ Inexistência de prazo pré-estabelecido para retenção e eliminação de dados pessoais% 
3&amp; Desconhecimento de fundamentos de segurança da informação.</v>
      </c>
      <c r="P159">
        <f t="shared" si="109"/>
        <v>202</v>
      </c>
      <c r="Q159">
        <f t="shared" si="110"/>
        <v>59</v>
      </c>
      <c r="R159" s="68" t="str">
        <f t="shared" si="111"/>
        <v>Desconhecimento de fundamentos de segurança da informação.</v>
      </c>
      <c r="S159" t="str">
        <f t="shared" si="112"/>
        <v>1@ Ausência de transparência quanto ao tratamento# 
2+ Inexistência de prazo pré-estabelecido para retenção e eliminação de dados pessoais% 
3&amp; Desconhecimento de fundamentos de segurança da informação.</v>
      </c>
      <c r="T159">
        <f t="shared" si="113"/>
        <v>202</v>
      </c>
      <c r="U159" t="str">
        <f t="shared" si="114"/>
        <v>1@ Ausência de transparência quanto ao tratamento# 
2+ Inexistência de prazo pré-estabelecido para retenção e eliminação de dados pessoais% 
3&amp; Desconhecimento de fundamentos de segurança da informação&amp;</v>
      </c>
      <c r="V159" t="e">
        <f t="shared" si="115"/>
        <v>#VALUE!</v>
      </c>
      <c r="W159" t="e">
        <f t="shared" si="116"/>
        <v>#VALUE!</v>
      </c>
      <c r="X159" t="e">
        <f t="shared" si="117"/>
        <v>#VALUE!</v>
      </c>
      <c r="Y159" t="e">
        <f t="shared" si="118"/>
        <v>#VALUE!</v>
      </c>
      <c r="Z159" t="e">
        <f t="shared" si="119"/>
        <v>#VALUE!</v>
      </c>
    </row>
    <row r="160" spans="1:26" ht="31" x14ac:dyDescent="0.3">
      <c r="A160" s="16" t="s">
        <v>362</v>
      </c>
      <c r="B160" s="13" t="s">
        <v>298</v>
      </c>
      <c r="C160">
        <f t="shared" si="96"/>
        <v>2</v>
      </c>
      <c r="D160" t="str">
        <f t="shared" si="97"/>
        <v>1@ Desconhecimento de fundamentos de segurança da informação. 
2. Inexistência de prazo pré-estabelecido para retenção e eliminação de dados pessoais.</v>
      </c>
      <c r="E160">
        <f t="shared" si="98"/>
        <v>61</v>
      </c>
      <c r="F160" t="str">
        <f t="shared" si="99"/>
        <v xml:space="preserve">Desconhecimento de fundamentos de segurança da informação. </v>
      </c>
      <c r="G160" t="str">
        <f t="shared" si="100"/>
        <v>1@ Desconhecimento de fundamentos de segurança da informação# 
2. Inexistência de prazo pré-estabelecido para retenção e eliminação de dados pessoais.</v>
      </c>
      <c r="H160">
        <f t="shared" si="101"/>
        <v>65</v>
      </c>
      <c r="I160">
        <f t="shared" si="102"/>
        <v>85</v>
      </c>
      <c r="J160" t="str">
        <f t="shared" si="103"/>
        <v xml:space="preserve"> Inexistência de prazo pré-estabelecido para retenção e eliminação de dados pessoais.</v>
      </c>
      <c r="K160" t="str">
        <f t="shared" si="104"/>
        <v>1@ Desconhecimento de fundamentos de segurança da informação# 
2+ Inexistência de prazo pré-estabelecido para retenção e eliminação de dados pessoais.</v>
      </c>
      <c r="L160">
        <f t="shared" si="105"/>
        <v>150</v>
      </c>
      <c r="M160" t="str">
        <f t="shared" si="106"/>
        <v>1@ Desconhecimento de fundamentos de segurança da informação# 
2+ Inexistência de prazo pré-estabelecido para retenção e eliminação de dados pessoais%</v>
      </c>
      <c r="N160" t="e">
        <f t="shared" si="107"/>
        <v>#VALUE!</v>
      </c>
      <c r="O160" t="e">
        <f t="shared" si="108"/>
        <v>#VALUE!</v>
      </c>
      <c r="P160" t="e">
        <f t="shared" si="109"/>
        <v>#VALUE!</v>
      </c>
      <c r="Q160" t="e">
        <f t="shared" si="110"/>
        <v>#VALUE!</v>
      </c>
      <c r="R160" s="68" t="e">
        <f t="shared" si="111"/>
        <v>#VALUE!</v>
      </c>
      <c r="S160" t="e">
        <f t="shared" si="112"/>
        <v>#VALUE!</v>
      </c>
      <c r="T160" t="e">
        <f t="shared" si="113"/>
        <v>#VALUE!</v>
      </c>
      <c r="U160" t="e">
        <f t="shared" si="114"/>
        <v>#VALUE!</v>
      </c>
      <c r="V160" t="e">
        <f t="shared" si="115"/>
        <v>#VALUE!</v>
      </c>
      <c r="W160" t="e">
        <f t="shared" si="116"/>
        <v>#VALUE!</v>
      </c>
      <c r="X160" t="e">
        <f t="shared" si="117"/>
        <v>#VALUE!</v>
      </c>
      <c r="Y160" t="e">
        <f t="shared" si="118"/>
        <v>#VALUE!</v>
      </c>
      <c r="Z160" t="e">
        <f t="shared" si="119"/>
        <v>#VALUE!</v>
      </c>
    </row>
    <row r="161" spans="1:26" ht="31" x14ac:dyDescent="0.3">
      <c r="A161" s="16" t="s">
        <v>367</v>
      </c>
      <c r="B161" s="13" t="s">
        <v>298</v>
      </c>
      <c r="C161">
        <f t="shared" si="96"/>
        <v>2</v>
      </c>
      <c r="D161" t="str">
        <f t="shared" si="97"/>
        <v>1@ Desconhecimento de fundamentos de segurança da informação. 
2. Inexistência de prazo pré-estabelecido para retenção e eliminação de dados pessoais.</v>
      </c>
      <c r="E161">
        <f t="shared" si="98"/>
        <v>61</v>
      </c>
      <c r="F161" t="str">
        <f t="shared" si="99"/>
        <v xml:space="preserve">Desconhecimento de fundamentos de segurança da informação. </v>
      </c>
      <c r="G161" t="str">
        <f t="shared" si="100"/>
        <v>1@ Desconhecimento de fundamentos de segurança da informação# 
2. Inexistência de prazo pré-estabelecido para retenção e eliminação de dados pessoais.</v>
      </c>
      <c r="H161">
        <f t="shared" si="101"/>
        <v>65</v>
      </c>
      <c r="I161">
        <f t="shared" si="102"/>
        <v>85</v>
      </c>
      <c r="J161" t="str">
        <f t="shared" si="103"/>
        <v xml:space="preserve"> Inexistência de prazo pré-estabelecido para retenção e eliminação de dados pessoais.</v>
      </c>
      <c r="K161" t="str">
        <f t="shared" si="104"/>
        <v>1@ Desconhecimento de fundamentos de segurança da informação# 
2+ Inexistência de prazo pré-estabelecido para retenção e eliminação de dados pessoais.</v>
      </c>
      <c r="L161">
        <f t="shared" si="105"/>
        <v>150</v>
      </c>
      <c r="M161" t="str">
        <f t="shared" si="106"/>
        <v>1@ Desconhecimento de fundamentos de segurança da informação# 
2+ Inexistência de prazo pré-estabelecido para retenção e eliminação de dados pessoais%</v>
      </c>
      <c r="N161" t="e">
        <f t="shared" si="107"/>
        <v>#VALUE!</v>
      </c>
      <c r="O161" t="e">
        <f t="shared" si="108"/>
        <v>#VALUE!</v>
      </c>
      <c r="P161" t="e">
        <f t="shared" si="109"/>
        <v>#VALUE!</v>
      </c>
      <c r="Q161" t="e">
        <f t="shared" si="110"/>
        <v>#VALUE!</v>
      </c>
      <c r="R161" s="68" t="e">
        <f t="shared" si="111"/>
        <v>#VALUE!</v>
      </c>
      <c r="S161" t="e">
        <f t="shared" si="112"/>
        <v>#VALUE!</v>
      </c>
      <c r="T161" t="e">
        <f t="shared" si="113"/>
        <v>#VALUE!</v>
      </c>
      <c r="U161" t="e">
        <f t="shared" si="114"/>
        <v>#VALUE!</v>
      </c>
      <c r="V161" t="e">
        <f t="shared" si="115"/>
        <v>#VALUE!</v>
      </c>
      <c r="W161" t="e">
        <f t="shared" si="116"/>
        <v>#VALUE!</v>
      </c>
      <c r="X161" t="e">
        <f t="shared" si="117"/>
        <v>#VALUE!</v>
      </c>
      <c r="Y161" t="e">
        <f t="shared" si="118"/>
        <v>#VALUE!</v>
      </c>
      <c r="Z161" t="e">
        <f t="shared" si="119"/>
        <v>#VALUE!</v>
      </c>
    </row>
    <row r="162" spans="1:26" x14ac:dyDescent="0.3">
      <c r="A162" s="16" t="s">
        <v>371</v>
      </c>
      <c r="B162" s="13" t="s">
        <v>152</v>
      </c>
      <c r="C162">
        <f t="shared" ref="C162:C178" si="120">SEARCHB(".",B162,1)</f>
        <v>2</v>
      </c>
      <c r="D162" t="str">
        <f t="shared" ref="D162:D178" si="121">REPLACE(B162,C162,1,"@")</f>
        <v>1@ Inexistência de prazo pré-estabelecido para retenção e eliminação de dados pessoais.</v>
      </c>
      <c r="E162">
        <f t="shared" ref="E162:E178" si="122">SEARCHB(".",D162,1)</f>
        <v>87</v>
      </c>
      <c r="F162" t="str">
        <f t="shared" ref="F162:F178" si="123">MID(B162,C162+2,E162-2)</f>
        <v>Inexistência de prazo pré-estabelecido para retenção e eliminação de dados pessoais.</v>
      </c>
      <c r="G162" t="str">
        <f t="shared" ref="G162:G178" si="124">REPLACE(D162,E162,1,"#")</f>
        <v>1@ Inexistência de prazo pré-estabelecido para retenção e eliminação de dados pessoais#</v>
      </c>
      <c r="H162" t="e">
        <f t="shared" ref="H162:H178" si="125">SEARCHB(".",G162,1)</f>
        <v>#VALUE!</v>
      </c>
      <c r="I162" t="e">
        <f t="shared" ref="I162:I178" si="126">L162-H162</f>
        <v>#VALUE!</v>
      </c>
      <c r="J162" t="e">
        <f t="shared" ref="J162:J178" si="127">MID(G162,E162+5,I162)</f>
        <v>#VALUE!</v>
      </c>
      <c r="K162" t="e">
        <f t="shared" ref="K162:K178" si="128">REPLACE(G162,H162,1,"+")</f>
        <v>#VALUE!</v>
      </c>
      <c r="L162" t="e">
        <f t="shared" ref="L162:L178" si="129">SEARCHB(".",K162,1)</f>
        <v>#VALUE!</v>
      </c>
      <c r="M162" t="e">
        <f t="shared" ref="M162:M178" si="130">REPLACE(K162,L162,1,"%")</f>
        <v>#VALUE!</v>
      </c>
      <c r="N162" t="e">
        <f t="shared" ref="N162:N178" si="131">SEARCHB(".",M162,1)</f>
        <v>#VALUE!</v>
      </c>
      <c r="O162" t="e">
        <f t="shared" ref="O162:O178" si="132">REPLACE(M162,N162,1,"&amp;")</f>
        <v>#VALUE!</v>
      </c>
      <c r="P162" t="e">
        <f t="shared" ref="P162:P178" si="133">SEARCHB(".",O162,1)</f>
        <v>#VALUE!</v>
      </c>
      <c r="Q162" t="e">
        <f t="shared" ref="Q162:Q178" si="134">P162-N162</f>
        <v>#VALUE!</v>
      </c>
      <c r="R162" s="68" t="e">
        <f t="shared" ref="R162:R178" si="135">MID(O162,N162+2,Q162)</f>
        <v>#VALUE!</v>
      </c>
      <c r="S162" t="e">
        <f t="shared" ref="S162:S178" si="136">REPLACE(O162,N162,1,"&amp;")</f>
        <v>#VALUE!</v>
      </c>
      <c r="T162" t="e">
        <f t="shared" ref="T162:T178" si="137">SEARCHB(".",S162,1)</f>
        <v>#VALUE!</v>
      </c>
      <c r="U162" t="e">
        <f t="shared" ref="U162:U178" si="138">REPLACE(S162,T162,1,"&amp;")</f>
        <v>#VALUE!</v>
      </c>
      <c r="V162" t="e">
        <f t="shared" ref="V162:V178" si="139">SEARCHB(".",U162,1)</f>
        <v>#VALUE!</v>
      </c>
      <c r="W162" t="e">
        <f t="shared" ref="W162:W178" si="140">REPLACE(U162,V162,1,"&amp;")</f>
        <v>#VALUE!</v>
      </c>
      <c r="X162" t="e">
        <f t="shared" ref="X162:X178" si="141">SEARCHB(".",W162,1)</f>
        <v>#VALUE!</v>
      </c>
      <c r="Y162" t="e">
        <f t="shared" ref="Y162:Y178" si="142">X162-V162</f>
        <v>#VALUE!</v>
      </c>
      <c r="Z162" t="e">
        <f t="shared" ref="Z162:Z178" si="143">MID(W162,V162+2,Y162)</f>
        <v>#VALUE!</v>
      </c>
    </row>
    <row r="163" spans="1:26" x14ac:dyDescent="0.3">
      <c r="A163" s="16" t="s">
        <v>374</v>
      </c>
      <c r="B163" s="13" t="s">
        <v>152</v>
      </c>
      <c r="C163">
        <f t="shared" si="120"/>
        <v>2</v>
      </c>
      <c r="D163" t="str">
        <f t="shared" si="121"/>
        <v>1@ Inexistência de prazo pré-estabelecido para retenção e eliminação de dados pessoais.</v>
      </c>
      <c r="E163">
        <f t="shared" si="122"/>
        <v>87</v>
      </c>
      <c r="F163" t="str">
        <f t="shared" si="123"/>
        <v>Inexistência de prazo pré-estabelecido para retenção e eliminação de dados pessoais.</v>
      </c>
      <c r="G163" t="str">
        <f t="shared" si="124"/>
        <v>1@ Inexistência de prazo pré-estabelecido para retenção e eliminação de dados pessoais#</v>
      </c>
      <c r="H163" t="e">
        <f t="shared" si="125"/>
        <v>#VALUE!</v>
      </c>
      <c r="I163" t="e">
        <f t="shared" si="126"/>
        <v>#VALUE!</v>
      </c>
      <c r="J163" t="e">
        <f t="shared" si="127"/>
        <v>#VALUE!</v>
      </c>
      <c r="K163" t="e">
        <f t="shared" si="128"/>
        <v>#VALUE!</v>
      </c>
      <c r="L163" t="e">
        <f t="shared" si="129"/>
        <v>#VALUE!</v>
      </c>
      <c r="M163" t="e">
        <f t="shared" si="130"/>
        <v>#VALUE!</v>
      </c>
      <c r="N163" t="e">
        <f t="shared" si="131"/>
        <v>#VALUE!</v>
      </c>
      <c r="O163" t="e">
        <f t="shared" si="132"/>
        <v>#VALUE!</v>
      </c>
      <c r="P163" t="e">
        <f t="shared" si="133"/>
        <v>#VALUE!</v>
      </c>
      <c r="Q163" t="e">
        <f t="shared" si="134"/>
        <v>#VALUE!</v>
      </c>
      <c r="R163" s="68" t="e">
        <f t="shared" si="135"/>
        <v>#VALUE!</v>
      </c>
      <c r="S163" t="e">
        <f t="shared" si="136"/>
        <v>#VALUE!</v>
      </c>
      <c r="T163" t="e">
        <f t="shared" si="137"/>
        <v>#VALUE!</v>
      </c>
      <c r="U163" t="e">
        <f t="shared" si="138"/>
        <v>#VALUE!</v>
      </c>
      <c r="V163" t="e">
        <f t="shared" si="139"/>
        <v>#VALUE!</v>
      </c>
      <c r="W163" t="e">
        <f t="shared" si="140"/>
        <v>#VALUE!</v>
      </c>
      <c r="X163" t="e">
        <f t="shared" si="141"/>
        <v>#VALUE!</v>
      </c>
      <c r="Y163" t="e">
        <f t="shared" si="142"/>
        <v>#VALUE!</v>
      </c>
      <c r="Z163" t="e">
        <f t="shared" si="143"/>
        <v>#VALUE!</v>
      </c>
    </row>
    <row r="164" spans="1:26" x14ac:dyDescent="0.3">
      <c r="A164" s="16" t="s">
        <v>375</v>
      </c>
      <c r="B164" s="13" t="s">
        <v>152</v>
      </c>
      <c r="C164">
        <f t="shared" si="120"/>
        <v>2</v>
      </c>
      <c r="D164" t="str">
        <f t="shared" si="121"/>
        <v>1@ Inexistência de prazo pré-estabelecido para retenção e eliminação de dados pessoais.</v>
      </c>
      <c r="E164">
        <f t="shared" si="122"/>
        <v>87</v>
      </c>
      <c r="F164" t="str">
        <f t="shared" si="123"/>
        <v>Inexistência de prazo pré-estabelecido para retenção e eliminação de dados pessoais.</v>
      </c>
      <c r="G164" t="str">
        <f t="shared" si="124"/>
        <v>1@ Inexistência de prazo pré-estabelecido para retenção e eliminação de dados pessoais#</v>
      </c>
      <c r="H164" t="e">
        <f t="shared" si="125"/>
        <v>#VALUE!</v>
      </c>
      <c r="I164" t="e">
        <f t="shared" si="126"/>
        <v>#VALUE!</v>
      </c>
      <c r="J164" t="e">
        <f t="shared" si="127"/>
        <v>#VALUE!</v>
      </c>
      <c r="K164" t="e">
        <f t="shared" si="128"/>
        <v>#VALUE!</v>
      </c>
      <c r="L164" t="e">
        <f t="shared" si="129"/>
        <v>#VALUE!</v>
      </c>
      <c r="M164" t="e">
        <f t="shared" si="130"/>
        <v>#VALUE!</v>
      </c>
      <c r="N164" t="e">
        <f t="shared" si="131"/>
        <v>#VALUE!</v>
      </c>
      <c r="O164" t="e">
        <f t="shared" si="132"/>
        <v>#VALUE!</v>
      </c>
      <c r="P164" t="e">
        <f t="shared" si="133"/>
        <v>#VALUE!</v>
      </c>
      <c r="Q164" t="e">
        <f t="shared" si="134"/>
        <v>#VALUE!</v>
      </c>
      <c r="R164" s="68" t="e">
        <f t="shared" si="135"/>
        <v>#VALUE!</v>
      </c>
      <c r="S164" t="e">
        <f t="shared" si="136"/>
        <v>#VALUE!</v>
      </c>
      <c r="T164" t="e">
        <f t="shared" si="137"/>
        <v>#VALUE!</v>
      </c>
      <c r="U164" t="e">
        <f t="shared" si="138"/>
        <v>#VALUE!</v>
      </c>
      <c r="V164" t="e">
        <f t="shared" si="139"/>
        <v>#VALUE!</v>
      </c>
      <c r="W164" t="e">
        <f t="shared" si="140"/>
        <v>#VALUE!</v>
      </c>
      <c r="X164" t="e">
        <f t="shared" si="141"/>
        <v>#VALUE!</v>
      </c>
      <c r="Y164" t="e">
        <f t="shared" si="142"/>
        <v>#VALUE!</v>
      </c>
      <c r="Z164" t="e">
        <f t="shared" si="143"/>
        <v>#VALUE!</v>
      </c>
    </row>
    <row r="165" spans="1:26" x14ac:dyDescent="0.3">
      <c r="A165" s="16" t="s">
        <v>377</v>
      </c>
      <c r="B165" s="13" t="s">
        <v>152</v>
      </c>
      <c r="C165">
        <f t="shared" si="120"/>
        <v>2</v>
      </c>
      <c r="D165" t="str">
        <f t="shared" si="121"/>
        <v>1@ Inexistência de prazo pré-estabelecido para retenção e eliminação de dados pessoais.</v>
      </c>
      <c r="E165">
        <f t="shared" si="122"/>
        <v>87</v>
      </c>
      <c r="F165" t="str">
        <f t="shared" si="123"/>
        <v>Inexistência de prazo pré-estabelecido para retenção e eliminação de dados pessoais.</v>
      </c>
      <c r="G165" t="str">
        <f t="shared" si="124"/>
        <v>1@ Inexistência de prazo pré-estabelecido para retenção e eliminação de dados pessoais#</v>
      </c>
      <c r="H165" t="e">
        <f t="shared" si="125"/>
        <v>#VALUE!</v>
      </c>
      <c r="I165" t="e">
        <f t="shared" si="126"/>
        <v>#VALUE!</v>
      </c>
      <c r="J165" t="e">
        <f t="shared" si="127"/>
        <v>#VALUE!</v>
      </c>
      <c r="K165" t="e">
        <f t="shared" si="128"/>
        <v>#VALUE!</v>
      </c>
      <c r="L165" t="e">
        <f t="shared" si="129"/>
        <v>#VALUE!</v>
      </c>
      <c r="M165" t="e">
        <f t="shared" si="130"/>
        <v>#VALUE!</v>
      </c>
      <c r="N165" t="e">
        <f t="shared" si="131"/>
        <v>#VALUE!</v>
      </c>
      <c r="O165" t="e">
        <f t="shared" si="132"/>
        <v>#VALUE!</v>
      </c>
      <c r="P165" t="e">
        <f t="shared" si="133"/>
        <v>#VALUE!</v>
      </c>
      <c r="Q165" t="e">
        <f t="shared" si="134"/>
        <v>#VALUE!</v>
      </c>
      <c r="R165" s="68" t="e">
        <f t="shared" si="135"/>
        <v>#VALUE!</v>
      </c>
      <c r="S165" t="e">
        <f t="shared" si="136"/>
        <v>#VALUE!</v>
      </c>
      <c r="T165" t="e">
        <f t="shared" si="137"/>
        <v>#VALUE!</v>
      </c>
      <c r="U165" t="e">
        <f t="shared" si="138"/>
        <v>#VALUE!</v>
      </c>
      <c r="V165" t="e">
        <f t="shared" si="139"/>
        <v>#VALUE!</v>
      </c>
      <c r="W165" t="e">
        <f t="shared" si="140"/>
        <v>#VALUE!</v>
      </c>
      <c r="X165" t="e">
        <f t="shared" si="141"/>
        <v>#VALUE!</v>
      </c>
      <c r="Y165" t="e">
        <f t="shared" si="142"/>
        <v>#VALUE!</v>
      </c>
      <c r="Z165" t="e">
        <f t="shared" si="143"/>
        <v>#VALUE!</v>
      </c>
    </row>
    <row r="166" spans="1:26" x14ac:dyDescent="0.3">
      <c r="A166" s="16" t="s">
        <v>378</v>
      </c>
      <c r="B166" s="13" t="s">
        <v>152</v>
      </c>
      <c r="C166">
        <f t="shared" si="120"/>
        <v>2</v>
      </c>
      <c r="D166" t="str">
        <f t="shared" si="121"/>
        <v>1@ Inexistência de prazo pré-estabelecido para retenção e eliminação de dados pessoais.</v>
      </c>
      <c r="E166">
        <f t="shared" si="122"/>
        <v>87</v>
      </c>
      <c r="F166" t="str">
        <f t="shared" si="123"/>
        <v>Inexistência de prazo pré-estabelecido para retenção e eliminação de dados pessoais.</v>
      </c>
      <c r="G166" t="str">
        <f t="shared" si="124"/>
        <v>1@ Inexistência de prazo pré-estabelecido para retenção e eliminação de dados pessoais#</v>
      </c>
      <c r="H166" t="e">
        <f t="shared" si="125"/>
        <v>#VALUE!</v>
      </c>
      <c r="I166" t="e">
        <f t="shared" si="126"/>
        <v>#VALUE!</v>
      </c>
      <c r="J166" t="e">
        <f t="shared" si="127"/>
        <v>#VALUE!</v>
      </c>
      <c r="K166" t="e">
        <f t="shared" si="128"/>
        <v>#VALUE!</v>
      </c>
      <c r="L166" t="e">
        <f t="shared" si="129"/>
        <v>#VALUE!</v>
      </c>
      <c r="M166" t="e">
        <f t="shared" si="130"/>
        <v>#VALUE!</v>
      </c>
      <c r="N166" t="e">
        <f t="shared" si="131"/>
        <v>#VALUE!</v>
      </c>
      <c r="O166" t="e">
        <f t="shared" si="132"/>
        <v>#VALUE!</v>
      </c>
      <c r="P166" t="e">
        <f t="shared" si="133"/>
        <v>#VALUE!</v>
      </c>
      <c r="Q166" t="e">
        <f t="shared" si="134"/>
        <v>#VALUE!</v>
      </c>
      <c r="R166" s="68" t="e">
        <f t="shared" si="135"/>
        <v>#VALUE!</v>
      </c>
      <c r="S166" t="e">
        <f t="shared" si="136"/>
        <v>#VALUE!</v>
      </c>
      <c r="T166" t="e">
        <f t="shared" si="137"/>
        <v>#VALUE!</v>
      </c>
      <c r="U166" t="e">
        <f t="shared" si="138"/>
        <v>#VALUE!</v>
      </c>
      <c r="V166" t="e">
        <f t="shared" si="139"/>
        <v>#VALUE!</v>
      </c>
      <c r="W166" t="e">
        <f t="shared" si="140"/>
        <v>#VALUE!</v>
      </c>
      <c r="X166" t="e">
        <f t="shared" si="141"/>
        <v>#VALUE!</v>
      </c>
      <c r="Y166" t="e">
        <f t="shared" si="142"/>
        <v>#VALUE!</v>
      </c>
      <c r="Z166" t="e">
        <f t="shared" si="143"/>
        <v>#VALUE!</v>
      </c>
    </row>
    <row r="167" spans="1:26" ht="46.5" x14ac:dyDescent="0.3">
      <c r="A167" s="28" t="s">
        <v>379</v>
      </c>
      <c r="B167" s="13" t="s">
        <v>206</v>
      </c>
      <c r="C167">
        <f t="shared" si="120"/>
        <v>2</v>
      </c>
      <c r="D167" t="str">
        <f t="shared" si="121"/>
        <v>1@ Inexistência de prazo pré-estabelecido para retenção e eliminação de dados pessoais.
2. Desconhecimento de fundamentos de segurança da informação. 
3. Ausência de transparência quanto ao tratamento.</v>
      </c>
      <c r="E167">
        <f t="shared" si="122"/>
        <v>87</v>
      </c>
      <c r="F167" t="str">
        <f t="shared" si="123"/>
        <v xml:space="preserve">Inexistência de prazo pré-estabelecido para retenção e eliminação de dados pessoais.
</v>
      </c>
      <c r="G167" t="str">
        <f t="shared" si="124"/>
        <v>1@ Inexistência de prazo pré-estabelecido para retenção e eliminação de dados pessoais#
2. Desconhecimento de fundamentos de segurança da informação. 
3. Ausência de transparência quanto ao tratamento.</v>
      </c>
      <c r="H167">
        <f t="shared" si="125"/>
        <v>90</v>
      </c>
      <c r="I167">
        <f t="shared" si="126"/>
        <v>59</v>
      </c>
      <c r="J167" t="str">
        <f t="shared" si="127"/>
        <v xml:space="preserve">Desconhecimento de fundamentos de segurança da informação. </v>
      </c>
      <c r="K167" t="str">
        <f t="shared" si="128"/>
        <v>1@ Inexistência de prazo pré-estabelecido para retenção e eliminação de dados pessoais#
2+ Desconhecimento de fundamentos de segurança da informação. 
3. Ausência de transparência quanto ao tratamento.</v>
      </c>
      <c r="L167">
        <f t="shared" si="129"/>
        <v>149</v>
      </c>
      <c r="M167" t="str">
        <f t="shared" si="130"/>
        <v>1@ Inexistência de prazo pré-estabelecido para retenção e eliminação de dados pessoais#
2+ Desconhecimento de fundamentos de segurança da informação% 
3. Ausência de transparência quanto ao tratamento.</v>
      </c>
      <c r="N167">
        <f t="shared" si="131"/>
        <v>153</v>
      </c>
      <c r="O167" t="str">
        <f t="shared" si="132"/>
        <v>1@ Inexistência de prazo pré-estabelecido para retenção e eliminação de dados pessoais#
2+ Desconhecimento de fundamentos de segurança da informação% 
3&amp; Ausência de transparência quanto ao tratamento.</v>
      </c>
      <c r="P167">
        <f t="shared" si="133"/>
        <v>201</v>
      </c>
      <c r="Q167">
        <f t="shared" si="134"/>
        <v>48</v>
      </c>
      <c r="R167" s="68" t="str">
        <f t="shared" si="135"/>
        <v>Ausência de transparência quanto ao tratamento.</v>
      </c>
      <c r="S167" t="str">
        <f t="shared" si="136"/>
        <v>1@ Inexistência de prazo pré-estabelecido para retenção e eliminação de dados pessoais#
2+ Desconhecimento de fundamentos de segurança da informação% 
3&amp; Ausência de transparência quanto ao tratamento.</v>
      </c>
      <c r="T167">
        <f t="shared" si="137"/>
        <v>201</v>
      </c>
      <c r="U167" t="str">
        <f t="shared" si="138"/>
        <v>1@ Inexistência de prazo pré-estabelecido para retenção e eliminação de dados pessoais#
2+ Desconhecimento de fundamentos de segurança da informação% 
3&amp; Ausência de transparência quanto ao tratamento&amp;</v>
      </c>
      <c r="V167" t="e">
        <f t="shared" si="139"/>
        <v>#VALUE!</v>
      </c>
      <c r="W167" t="e">
        <f t="shared" si="140"/>
        <v>#VALUE!</v>
      </c>
      <c r="X167" t="e">
        <f t="shared" si="141"/>
        <v>#VALUE!</v>
      </c>
      <c r="Y167" t="e">
        <f t="shared" si="142"/>
        <v>#VALUE!</v>
      </c>
      <c r="Z167" t="e">
        <f t="shared" si="143"/>
        <v>#VALUE!</v>
      </c>
    </row>
    <row r="168" spans="1:26" ht="46.5" x14ac:dyDescent="0.3">
      <c r="A168" s="28" t="s">
        <v>380</v>
      </c>
      <c r="B168" s="13" t="s">
        <v>206</v>
      </c>
      <c r="C168">
        <f t="shared" si="120"/>
        <v>2</v>
      </c>
      <c r="D168" t="str">
        <f t="shared" si="121"/>
        <v>1@ Inexistência de prazo pré-estabelecido para retenção e eliminação de dados pessoais.
2. Desconhecimento de fundamentos de segurança da informação. 
3. Ausência de transparência quanto ao tratamento.</v>
      </c>
      <c r="E168">
        <f t="shared" si="122"/>
        <v>87</v>
      </c>
      <c r="F168" t="str">
        <f t="shared" si="123"/>
        <v xml:space="preserve">Inexistência de prazo pré-estabelecido para retenção e eliminação de dados pessoais.
</v>
      </c>
      <c r="G168" t="str">
        <f t="shared" si="124"/>
        <v>1@ Inexistência de prazo pré-estabelecido para retenção e eliminação de dados pessoais#
2. Desconhecimento de fundamentos de segurança da informação. 
3. Ausência de transparência quanto ao tratamento.</v>
      </c>
      <c r="H168">
        <f t="shared" si="125"/>
        <v>90</v>
      </c>
      <c r="I168">
        <f t="shared" si="126"/>
        <v>59</v>
      </c>
      <c r="J168" t="str">
        <f t="shared" si="127"/>
        <v xml:space="preserve">Desconhecimento de fundamentos de segurança da informação. </v>
      </c>
      <c r="K168" t="str">
        <f t="shared" si="128"/>
        <v>1@ Inexistência de prazo pré-estabelecido para retenção e eliminação de dados pessoais#
2+ Desconhecimento de fundamentos de segurança da informação. 
3. Ausência de transparência quanto ao tratamento.</v>
      </c>
      <c r="L168">
        <f t="shared" si="129"/>
        <v>149</v>
      </c>
      <c r="M168" t="str">
        <f t="shared" si="130"/>
        <v>1@ Inexistência de prazo pré-estabelecido para retenção e eliminação de dados pessoais#
2+ Desconhecimento de fundamentos de segurança da informação% 
3. Ausência de transparência quanto ao tratamento.</v>
      </c>
      <c r="N168">
        <f t="shared" si="131"/>
        <v>153</v>
      </c>
      <c r="O168" t="str">
        <f t="shared" si="132"/>
        <v>1@ Inexistência de prazo pré-estabelecido para retenção e eliminação de dados pessoais#
2+ Desconhecimento de fundamentos de segurança da informação% 
3&amp; Ausência de transparência quanto ao tratamento.</v>
      </c>
      <c r="P168">
        <f t="shared" si="133"/>
        <v>201</v>
      </c>
      <c r="Q168">
        <f t="shared" si="134"/>
        <v>48</v>
      </c>
      <c r="R168" s="68" t="str">
        <f t="shared" si="135"/>
        <v>Ausência de transparência quanto ao tratamento.</v>
      </c>
      <c r="S168" t="str">
        <f t="shared" si="136"/>
        <v>1@ Inexistência de prazo pré-estabelecido para retenção e eliminação de dados pessoais#
2+ Desconhecimento de fundamentos de segurança da informação% 
3&amp; Ausência de transparência quanto ao tratamento.</v>
      </c>
      <c r="T168">
        <f t="shared" si="137"/>
        <v>201</v>
      </c>
      <c r="U168" t="str">
        <f t="shared" si="138"/>
        <v>1@ Inexistência de prazo pré-estabelecido para retenção e eliminação de dados pessoais#
2+ Desconhecimento de fundamentos de segurança da informação% 
3&amp; Ausência de transparência quanto ao tratamento&amp;</v>
      </c>
      <c r="V168" t="e">
        <f t="shared" si="139"/>
        <v>#VALUE!</v>
      </c>
      <c r="W168" t="e">
        <f t="shared" si="140"/>
        <v>#VALUE!</v>
      </c>
      <c r="X168" t="e">
        <f t="shared" si="141"/>
        <v>#VALUE!</v>
      </c>
      <c r="Y168" t="e">
        <f t="shared" si="142"/>
        <v>#VALUE!</v>
      </c>
      <c r="Z168" t="e">
        <f t="shared" si="143"/>
        <v>#VALUE!</v>
      </c>
    </row>
    <row r="169" spans="1:26" ht="46.5" x14ac:dyDescent="0.3">
      <c r="A169" s="28" t="s">
        <v>382</v>
      </c>
      <c r="B169" s="13" t="s">
        <v>206</v>
      </c>
      <c r="C169">
        <f t="shared" si="120"/>
        <v>2</v>
      </c>
      <c r="D169" t="str">
        <f t="shared" si="121"/>
        <v>1@ Inexistência de prazo pré-estabelecido para retenção e eliminação de dados pessoais.
2. Desconhecimento de fundamentos de segurança da informação. 
3. Ausência de transparência quanto ao tratamento.</v>
      </c>
      <c r="E169">
        <f t="shared" si="122"/>
        <v>87</v>
      </c>
      <c r="F169" t="str">
        <f t="shared" si="123"/>
        <v xml:space="preserve">Inexistência de prazo pré-estabelecido para retenção e eliminação de dados pessoais.
</v>
      </c>
      <c r="G169" t="str">
        <f t="shared" si="124"/>
        <v>1@ Inexistência de prazo pré-estabelecido para retenção e eliminação de dados pessoais#
2. Desconhecimento de fundamentos de segurança da informação. 
3. Ausência de transparência quanto ao tratamento.</v>
      </c>
      <c r="H169">
        <f t="shared" si="125"/>
        <v>90</v>
      </c>
      <c r="I169">
        <f t="shared" si="126"/>
        <v>59</v>
      </c>
      <c r="J169" t="str">
        <f t="shared" si="127"/>
        <v xml:space="preserve">Desconhecimento de fundamentos de segurança da informação. </v>
      </c>
      <c r="K169" t="str">
        <f t="shared" si="128"/>
        <v>1@ Inexistência de prazo pré-estabelecido para retenção e eliminação de dados pessoais#
2+ Desconhecimento de fundamentos de segurança da informação. 
3. Ausência de transparência quanto ao tratamento.</v>
      </c>
      <c r="L169">
        <f t="shared" si="129"/>
        <v>149</v>
      </c>
      <c r="M169" t="str">
        <f t="shared" si="130"/>
        <v>1@ Inexistência de prazo pré-estabelecido para retenção e eliminação de dados pessoais#
2+ Desconhecimento de fundamentos de segurança da informação% 
3. Ausência de transparência quanto ao tratamento.</v>
      </c>
      <c r="N169">
        <f t="shared" si="131"/>
        <v>153</v>
      </c>
      <c r="O169" t="str">
        <f t="shared" si="132"/>
        <v>1@ Inexistência de prazo pré-estabelecido para retenção e eliminação de dados pessoais#
2+ Desconhecimento de fundamentos de segurança da informação% 
3&amp; Ausência de transparência quanto ao tratamento.</v>
      </c>
      <c r="P169">
        <f t="shared" si="133"/>
        <v>201</v>
      </c>
      <c r="Q169">
        <f t="shared" si="134"/>
        <v>48</v>
      </c>
      <c r="R169" s="68" t="str">
        <f t="shared" si="135"/>
        <v>Ausência de transparência quanto ao tratamento.</v>
      </c>
      <c r="S169" t="str">
        <f t="shared" si="136"/>
        <v>1@ Inexistência de prazo pré-estabelecido para retenção e eliminação de dados pessoais#
2+ Desconhecimento de fundamentos de segurança da informação% 
3&amp; Ausência de transparência quanto ao tratamento.</v>
      </c>
      <c r="T169">
        <f t="shared" si="137"/>
        <v>201</v>
      </c>
      <c r="U169" t="str">
        <f t="shared" si="138"/>
        <v>1@ Inexistência de prazo pré-estabelecido para retenção e eliminação de dados pessoais#
2+ Desconhecimento de fundamentos de segurança da informação% 
3&amp; Ausência de transparência quanto ao tratamento&amp;</v>
      </c>
      <c r="V169" t="e">
        <f t="shared" si="139"/>
        <v>#VALUE!</v>
      </c>
      <c r="W169" t="e">
        <f t="shared" si="140"/>
        <v>#VALUE!</v>
      </c>
      <c r="X169" t="e">
        <f t="shared" si="141"/>
        <v>#VALUE!</v>
      </c>
      <c r="Y169" t="e">
        <f t="shared" si="142"/>
        <v>#VALUE!</v>
      </c>
      <c r="Z169" t="e">
        <f t="shared" si="143"/>
        <v>#VALUE!</v>
      </c>
    </row>
    <row r="170" spans="1:26" ht="46.5" x14ac:dyDescent="0.3">
      <c r="A170" s="28" t="s">
        <v>383</v>
      </c>
      <c r="B170" s="13" t="s">
        <v>206</v>
      </c>
      <c r="C170">
        <f t="shared" si="120"/>
        <v>2</v>
      </c>
      <c r="D170" t="str">
        <f t="shared" si="121"/>
        <v>1@ Inexistência de prazo pré-estabelecido para retenção e eliminação de dados pessoais.
2. Desconhecimento de fundamentos de segurança da informação. 
3. Ausência de transparência quanto ao tratamento.</v>
      </c>
      <c r="E170">
        <f t="shared" si="122"/>
        <v>87</v>
      </c>
      <c r="F170" t="str">
        <f t="shared" si="123"/>
        <v xml:space="preserve">Inexistência de prazo pré-estabelecido para retenção e eliminação de dados pessoais.
</v>
      </c>
      <c r="G170" t="str">
        <f t="shared" si="124"/>
        <v>1@ Inexistência de prazo pré-estabelecido para retenção e eliminação de dados pessoais#
2. Desconhecimento de fundamentos de segurança da informação. 
3. Ausência de transparência quanto ao tratamento.</v>
      </c>
      <c r="H170">
        <f t="shared" si="125"/>
        <v>90</v>
      </c>
      <c r="I170">
        <f t="shared" si="126"/>
        <v>59</v>
      </c>
      <c r="J170" t="str">
        <f t="shared" si="127"/>
        <v xml:space="preserve">Desconhecimento de fundamentos de segurança da informação. </v>
      </c>
      <c r="K170" t="str">
        <f t="shared" si="128"/>
        <v>1@ Inexistência de prazo pré-estabelecido para retenção e eliminação de dados pessoais#
2+ Desconhecimento de fundamentos de segurança da informação. 
3. Ausência de transparência quanto ao tratamento.</v>
      </c>
      <c r="L170">
        <f t="shared" si="129"/>
        <v>149</v>
      </c>
      <c r="M170" t="str">
        <f t="shared" si="130"/>
        <v>1@ Inexistência de prazo pré-estabelecido para retenção e eliminação de dados pessoais#
2+ Desconhecimento de fundamentos de segurança da informação% 
3. Ausência de transparência quanto ao tratamento.</v>
      </c>
      <c r="N170">
        <f t="shared" si="131"/>
        <v>153</v>
      </c>
      <c r="O170" t="str">
        <f t="shared" si="132"/>
        <v>1@ Inexistência de prazo pré-estabelecido para retenção e eliminação de dados pessoais#
2+ Desconhecimento de fundamentos de segurança da informação% 
3&amp; Ausência de transparência quanto ao tratamento.</v>
      </c>
      <c r="P170">
        <f t="shared" si="133"/>
        <v>201</v>
      </c>
      <c r="Q170">
        <f t="shared" si="134"/>
        <v>48</v>
      </c>
      <c r="R170" s="68" t="str">
        <f t="shared" si="135"/>
        <v>Ausência de transparência quanto ao tratamento.</v>
      </c>
      <c r="S170" t="str">
        <f t="shared" si="136"/>
        <v>1@ Inexistência de prazo pré-estabelecido para retenção e eliminação de dados pessoais#
2+ Desconhecimento de fundamentos de segurança da informação% 
3&amp; Ausência de transparência quanto ao tratamento.</v>
      </c>
      <c r="T170">
        <f t="shared" si="137"/>
        <v>201</v>
      </c>
      <c r="U170" t="str">
        <f t="shared" si="138"/>
        <v>1@ Inexistência de prazo pré-estabelecido para retenção e eliminação de dados pessoais#
2+ Desconhecimento de fundamentos de segurança da informação% 
3&amp; Ausência de transparência quanto ao tratamento&amp;</v>
      </c>
      <c r="V170" t="e">
        <f t="shared" si="139"/>
        <v>#VALUE!</v>
      </c>
      <c r="W170" t="e">
        <f t="shared" si="140"/>
        <v>#VALUE!</v>
      </c>
      <c r="X170" t="e">
        <f t="shared" si="141"/>
        <v>#VALUE!</v>
      </c>
      <c r="Y170" t="e">
        <f t="shared" si="142"/>
        <v>#VALUE!</v>
      </c>
      <c r="Z170" t="e">
        <f t="shared" si="143"/>
        <v>#VALUE!</v>
      </c>
    </row>
    <row r="171" spans="1:26" ht="46.5" x14ac:dyDescent="0.3">
      <c r="A171" s="28" t="s">
        <v>384</v>
      </c>
      <c r="B171" s="13" t="s">
        <v>206</v>
      </c>
      <c r="C171">
        <f t="shared" si="120"/>
        <v>2</v>
      </c>
      <c r="D171" t="str">
        <f t="shared" si="121"/>
        <v>1@ Inexistência de prazo pré-estabelecido para retenção e eliminação de dados pessoais.
2. Desconhecimento de fundamentos de segurança da informação. 
3. Ausência de transparência quanto ao tratamento.</v>
      </c>
      <c r="E171">
        <f t="shared" si="122"/>
        <v>87</v>
      </c>
      <c r="F171" t="str">
        <f t="shared" si="123"/>
        <v xml:space="preserve">Inexistência de prazo pré-estabelecido para retenção e eliminação de dados pessoais.
</v>
      </c>
      <c r="G171" t="str">
        <f t="shared" si="124"/>
        <v>1@ Inexistência de prazo pré-estabelecido para retenção e eliminação de dados pessoais#
2. Desconhecimento de fundamentos de segurança da informação. 
3. Ausência de transparência quanto ao tratamento.</v>
      </c>
      <c r="H171">
        <f t="shared" si="125"/>
        <v>90</v>
      </c>
      <c r="I171">
        <f t="shared" si="126"/>
        <v>59</v>
      </c>
      <c r="J171" t="str">
        <f t="shared" si="127"/>
        <v xml:space="preserve">Desconhecimento de fundamentos de segurança da informação. </v>
      </c>
      <c r="K171" t="str">
        <f t="shared" si="128"/>
        <v>1@ Inexistência de prazo pré-estabelecido para retenção e eliminação de dados pessoais#
2+ Desconhecimento de fundamentos de segurança da informação. 
3. Ausência de transparência quanto ao tratamento.</v>
      </c>
      <c r="L171">
        <f t="shared" si="129"/>
        <v>149</v>
      </c>
      <c r="M171" t="str">
        <f t="shared" si="130"/>
        <v>1@ Inexistência de prazo pré-estabelecido para retenção e eliminação de dados pessoais#
2+ Desconhecimento de fundamentos de segurança da informação% 
3. Ausência de transparência quanto ao tratamento.</v>
      </c>
      <c r="N171">
        <f t="shared" si="131"/>
        <v>153</v>
      </c>
      <c r="O171" t="str">
        <f t="shared" si="132"/>
        <v>1@ Inexistência de prazo pré-estabelecido para retenção e eliminação de dados pessoais#
2+ Desconhecimento de fundamentos de segurança da informação% 
3&amp; Ausência de transparência quanto ao tratamento.</v>
      </c>
      <c r="P171">
        <f t="shared" si="133"/>
        <v>201</v>
      </c>
      <c r="Q171">
        <f t="shared" si="134"/>
        <v>48</v>
      </c>
      <c r="R171" s="68" t="str">
        <f t="shared" si="135"/>
        <v>Ausência de transparência quanto ao tratamento.</v>
      </c>
      <c r="S171" t="str">
        <f t="shared" si="136"/>
        <v>1@ Inexistência de prazo pré-estabelecido para retenção e eliminação de dados pessoais#
2+ Desconhecimento de fundamentos de segurança da informação% 
3&amp; Ausência de transparência quanto ao tratamento.</v>
      </c>
      <c r="T171">
        <f t="shared" si="137"/>
        <v>201</v>
      </c>
      <c r="U171" t="str">
        <f t="shared" si="138"/>
        <v>1@ Inexistência de prazo pré-estabelecido para retenção e eliminação de dados pessoais#
2+ Desconhecimento de fundamentos de segurança da informação% 
3&amp; Ausência de transparência quanto ao tratamento&amp;</v>
      </c>
      <c r="V171" t="e">
        <f t="shared" si="139"/>
        <v>#VALUE!</v>
      </c>
      <c r="W171" t="e">
        <f t="shared" si="140"/>
        <v>#VALUE!</v>
      </c>
      <c r="X171" t="e">
        <f t="shared" si="141"/>
        <v>#VALUE!</v>
      </c>
      <c r="Y171" t="e">
        <f t="shared" si="142"/>
        <v>#VALUE!</v>
      </c>
      <c r="Z171" t="e">
        <f t="shared" si="143"/>
        <v>#VALUE!</v>
      </c>
    </row>
    <row r="172" spans="1:26" ht="46.5" x14ac:dyDescent="0.3">
      <c r="A172" s="28" t="s">
        <v>385</v>
      </c>
      <c r="B172" s="13" t="s">
        <v>206</v>
      </c>
      <c r="C172">
        <f t="shared" si="120"/>
        <v>2</v>
      </c>
      <c r="D172" t="str">
        <f t="shared" si="121"/>
        <v>1@ Inexistência de prazo pré-estabelecido para retenção e eliminação de dados pessoais.
2. Desconhecimento de fundamentos de segurança da informação. 
3. Ausência de transparência quanto ao tratamento.</v>
      </c>
      <c r="E172">
        <f t="shared" si="122"/>
        <v>87</v>
      </c>
      <c r="F172" t="str">
        <f t="shared" si="123"/>
        <v xml:space="preserve">Inexistência de prazo pré-estabelecido para retenção e eliminação de dados pessoais.
</v>
      </c>
      <c r="G172" t="str">
        <f t="shared" si="124"/>
        <v>1@ Inexistência de prazo pré-estabelecido para retenção e eliminação de dados pessoais#
2. Desconhecimento de fundamentos de segurança da informação. 
3. Ausência de transparência quanto ao tratamento.</v>
      </c>
      <c r="H172">
        <f t="shared" si="125"/>
        <v>90</v>
      </c>
      <c r="I172">
        <f t="shared" si="126"/>
        <v>59</v>
      </c>
      <c r="J172" t="str">
        <f t="shared" si="127"/>
        <v xml:space="preserve">Desconhecimento de fundamentos de segurança da informação. </v>
      </c>
      <c r="K172" t="str">
        <f t="shared" si="128"/>
        <v>1@ Inexistência de prazo pré-estabelecido para retenção e eliminação de dados pessoais#
2+ Desconhecimento de fundamentos de segurança da informação. 
3. Ausência de transparência quanto ao tratamento.</v>
      </c>
      <c r="L172">
        <f t="shared" si="129"/>
        <v>149</v>
      </c>
      <c r="M172" t="str">
        <f t="shared" si="130"/>
        <v>1@ Inexistência de prazo pré-estabelecido para retenção e eliminação de dados pessoais#
2+ Desconhecimento de fundamentos de segurança da informação% 
3. Ausência de transparência quanto ao tratamento.</v>
      </c>
      <c r="N172">
        <f t="shared" si="131"/>
        <v>153</v>
      </c>
      <c r="O172" t="str">
        <f t="shared" si="132"/>
        <v>1@ Inexistência de prazo pré-estabelecido para retenção e eliminação de dados pessoais#
2+ Desconhecimento de fundamentos de segurança da informação% 
3&amp; Ausência de transparência quanto ao tratamento.</v>
      </c>
      <c r="P172">
        <f t="shared" si="133"/>
        <v>201</v>
      </c>
      <c r="Q172">
        <f t="shared" si="134"/>
        <v>48</v>
      </c>
      <c r="R172" s="68" t="str">
        <f t="shared" si="135"/>
        <v>Ausência de transparência quanto ao tratamento.</v>
      </c>
      <c r="S172" t="str">
        <f t="shared" si="136"/>
        <v>1@ Inexistência de prazo pré-estabelecido para retenção e eliminação de dados pessoais#
2+ Desconhecimento de fundamentos de segurança da informação% 
3&amp; Ausência de transparência quanto ao tratamento.</v>
      </c>
      <c r="T172">
        <f t="shared" si="137"/>
        <v>201</v>
      </c>
      <c r="U172" t="str">
        <f t="shared" si="138"/>
        <v>1@ Inexistência de prazo pré-estabelecido para retenção e eliminação de dados pessoais#
2+ Desconhecimento de fundamentos de segurança da informação% 
3&amp; Ausência de transparência quanto ao tratamento&amp;</v>
      </c>
      <c r="V172" t="e">
        <f t="shared" si="139"/>
        <v>#VALUE!</v>
      </c>
      <c r="W172" t="e">
        <f t="shared" si="140"/>
        <v>#VALUE!</v>
      </c>
      <c r="X172" t="e">
        <f t="shared" si="141"/>
        <v>#VALUE!</v>
      </c>
      <c r="Y172" t="e">
        <f t="shared" si="142"/>
        <v>#VALUE!</v>
      </c>
      <c r="Z172" t="e">
        <f t="shared" si="143"/>
        <v>#VALUE!</v>
      </c>
    </row>
    <row r="173" spans="1:26" ht="77.5" x14ac:dyDescent="0.3">
      <c r="A173" s="29" t="s">
        <v>386</v>
      </c>
      <c r="B173" s="30" t="s">
        <v>2311</v>
      </c>
      <c r="C173">
        <f t="shared" si="120"/>
        <v>2</v>
      </c>
      <c r="D173" t="str">
        <f t="shared" si="121"/>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E173">
        <f t="shared" si="122"/>
        <v>87</v>
      </c>
      <c r="F173" t="str">
        <f t="shared" si="123"/>
        <v xml:space="preserve">Inexistência de prazo pré-estabelecido para retenção e eliminação de dados pessoais.
</v>
      </c>
      <c r="G173" t="str">
        <f t="shared" si="124"/>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H173">
        <f t="shared" si="125"/>
        <v>90</v>
      </c>
      <c r="I173">
        <f t="shared" si="126"/>
        <v>59</v>
      </c>
      <c r="J173" t="str">
        <f t="shared" si="127"/>
        <v xml:space="preserve">Desconhecimento de fundamentos de segurança da informação. </v>
      </c>
      <c r="K173" t="str">
        <f t="shared" si="128"/>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L173">
        <f t="shared" si="129"/>
        <v>149</v>
      </c>
      <c r="M173" t="str">
        <f t="shared" si="130"/>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N173">
        <f t="shared" si="131"/>
        <v>153</v>
      </c>
      <c r="O173" t="str">
        <f t="shared" si="132"/>
        <v xml:space="preserve">1@ Inexistência de prazo pré-estabelecido para retenção e eliminação de dados pessoais#
2+ Desconhecimento de fundamentos de segurança da informação% 
3&amp; Ausência de transparência quanto ao tratamento.
4. Dados pessoais armazenados ou tratados via equipamentos inadequados ao tipo de informação. </v>
      </c>
      <c r="P173">
        <f t="shared" si="133"/>
        <v>201</v>
      </c>
      <c r="Q173">
        <f t="shared" si="134"/>
        <v>48</v>
      </c>
      <c r="R173" s="68" t="str">
        <f t="shared" si="135"/>
        <v xml:space="preserve">Ausência de transparência quanto ao tratamento.
</v>
      </c>
      <c r="S173" t="str">
        <f t="shared" si="136"/>
        <v xml:space="preserve">1@ Inexistência de prazo pré-estabelecido para retenção e eliminação de dados pessoais#
2+ Desconhecimento de fundamentos de segurança da informação% 
3&amp; Ausência de transparência quanto ao tratamento.
4. Dados pessoais armazenados ou tratados via equipamentos inadequados ao tipo de informação. </v>
      </c>
      <c r="T173">
        <f t="shared" si="137"/>
        <v>201</v>
      </c>
      <c r="U173" t="str">
        <f t="shared" si="138"/>
        <v xml:space="preserve">1@ Inexistência de prazo pré-estabelecido para retenção e eliminação de dados pessoais#
2+ Desconhecimento de fundamentos de segurança da informação% 
3&amp; Ausência de transparência quanto ao tratamento&amp;
4. Dados pessoais armazenados ou tratados via equipamentos inadequados ao tipo de informação. </v>
      </c>
      <c r="V173">
        <f t="shared" si="139"/>
        <v>204</v>
      </c>
      <c r="W173" t="str">
        <f t="shared" si="140"/>
        <v xml:space="preserve">1@ Inexistência de prazo pré-estabelecido para retenção e eliminação de dados pessoais#
2+ Desconhecimento de fundamentos de segurança da informação% 
3&amp; Ausência de transparência quanto ao tratamento&amp;
4&amp; Dados pessoais armazenados ou tratados via equipamentos inadequados ao tipo de informação. </v>
      </c>
      <c r="X173">
        <f t="shared" si="141"/>
        <v>295</v>
      </c>
      <c r="Y173">
        <f t="shared" si="142"/>
        <v>91</v>
      </c>
      <c r="Z173" t="str">
        <f t="shared" si="143"/>
        <v xml:space="preserve">Dados pessoais armazenados ou tratados via equipamentos inadequados ao tipo de informação. </v>
      </c>
    </row>
    <row r="174" spans="1:26" ht="77.5" x14ac:dyDescent="0.3">
      <c r="A174" s="32" t="s">
        <v>379</v>
      </c>
      <c r="B174" s="31" t="s">
        <v>2311</v>
      </c>
      <c r="C174">
        <f t="shared" si="120"/>
        <v>2</v>
      </c>
      <c r="D174" t="str">
        <f t="shared" si="121"/>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E174">
        <f t="shared" si="122"/>
        <v>87</v>
      </c>
      <c r="F174" t="str">
        <f t="shared" si="123"/>
        <v xml:space="preserve">Inexistência de prazo pré-estabelecido para retenção e eliminação de dados pessoais.
</v>
      </c>
      <c r="G174" t="str">
        <f t="shared" si="124"/>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H174">
        <f t="shared" si="125"/>
        <v>90</v>
      </c>
      <c r="I174">
        <f t="shared" si="126"/>
        <v>59</v>
      </c>
      <c r="J174" t="str">
        <f t="shared" si="127"/>
        <v xml:space="preserve">Desconhecimento de fundamentos de segurança da informação. </v>
      </c>
      <c r="K174" t="str">
        <f t="shared" si="128"/>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L174">
        <f t="shared" si="129"/>
        <v>149</v>
      </c>
      <c r="M174" t="str">
        <f t="shared" si="130"/>
        <v xml:space="preserve">1@ Inexistência de prazo pré-estabelecido para retenção e eliminação de dados pessoais#
2+ Desconhecimento de fundamentos de segurança da informação% 
3. Ausência de transparência quanto ao tratamento.
4. Dados pessoais armazenados ou tratados via equipamentos inadequados ao tipo de informação. </v>
      </c>
      <c r="N174">
        <f t="shared" si="131"/>
        <v>153</v>
      </c>
      <c r="O174" t="str">
        <f t="shared" si="132"/>
        <v xml:space="preserve">1@ Inexistência de prazo pré-estabelecido para retenção e eliminação de dados pessoais#
2+ Desconhecimento de fundamentos de segurança da informação% 
3&amp; Ausência de transparência quanto ao tratamento.
4. Dados pessoais armazenados ou tratados via equipamentos inadequados ao tipo de informação. </v>
      </c>
      <c r="P174">
        <f t="shared" si="133"/>
        <v>201</v>
      </c>
      <c r="Q174">
        <f t="shared" si="134"/>
        <v>48</v>
      </c>
      <c r="R174" s="68" t="str">
        <f t="shared" si="135"/>
        <v xml:space="preserve">Ausência de transparência quanto ao tratamento.
</v>
      </c>
      <c r="S174" t="str">
        <f t="shared" si="136"/>
        <v xml:space="preserve">1@ Inexistência de prazo pré-estabelecido para retenção e eliminação de dados pessoais#
2+ Desconhecimento de fundamentos de segurança da informação% 
3&amp; Ausência de transparência quanto ao tratamento.
4. Dados pessoais armazenados ou tratados via equipamentos inadequados ao tipo de informação. </v>
      </c>
      <c r="T174">
        <f t="shared" si="137"/>
        <v>201</v>
      </c>
      <c r="U174" t="str">
        <f t="shared" si="138"/>
        <v xml:space="preserve">1@ Inexistência de prazo pré-estabelecido para retenção e eliminação de dados pessoais#
2+ Desconhecimento de fundamentos de segurança da informação% 
3&amp; Ausência de transparência quanto ao tratamento&amp;
4. Dados pessoais armazenados ou tratados via equipamentos inadequados ao tipo de informação. </v>
      </c>
      <c r="V174">
        <f t="shared" si="139"/>
        <v>204</v>
      </c>
      <c r="W174" t="str">
        <f t="shared" si="140"/>
        <v xml:space="preserve">1@ Inexistência de prazo pré-estabelecido para retenção e eliminação de dados pessoais#
2+ Desconhecimento de fundamentos de segurança da informação% 
3&amp; Ausência de transparência quanto ao tratamento&amp;
4&amp; Dados pessoais armazenados ou tratados via equipamentos inadequados ao tipo de informação. </v>
      </c>
      <c r="X174">
        <f t="shared" si="141"/>
        <v>295</v>
      </c>
      <c r="Y174">
        <f t="shared" si="142"/>
        <v>91</v>
      </c>
      <c r="Z174" t="str">
        <f t="shared" si="143"/>
        <v xml:space="preserve">Dados pessoais armazenados ou tratados via equipamentos inadequados ao tipo de informação. </v>
      </c>
    </row>
    <row r="175" spans="1:26" ht="46.5" x14ac:dyDescent="0.3">
      <c r="A175" s="34" t="s">
        <v>387</v>
      </c>
      <c r="B175" s="31" t="s">
        <v>206</v>
      </c>
      <c r="C175">
        <f t="shared" si="120"/>
        <v>2</v>
      </c>
      <c r="D175" t="str">
        <f t="shared" si="121"/>
        <v>1@ Inexistência de prazo pré-estabelecido para retenção e eliminação de dados pessoais.
2. Desconhecimento de fundamentos de segurança da informação. 
3. Ausência de transparência quanto ao tratamento.</v>
      </c>
      <c r="E175">
        <f t="shared" si="122"/>
        <v>87</v>
      </c>
      <c r="F175" t="str">
        <f t="shared" si="123"/>
        <v xml:space="preserve">Inexistência de prazo pré-estabelecido para retenção e eliminação de dados pessoais.
</v>
      </c>
      <c r="G175" t="str">
        <f t="shared" si="124"/>
        <v>1@ Inexistência de prazo pré-estabelecido para retenção e eliminação de dados pessoais#
2. Desconhecimento de fundamentos de segurança da informação. 
3. Ausência de transparência quanto ao tratamento.</v>
      </c>
      <c r="H175">
        <f t="shared" si="125"/>
        <v>90</v>
      </c>
      <c r="I175">
        <f t="shared" si="126"/>
        <v>59</v>
      </c>
      <c r="J175" t="str">
        <f t="shared" si="127"/>
        <v xml:space="preserve">Desconhecimento de fundamentos de segurança da informação. </v>
      </c>
      <c r="K175" t="str">
        <f t="shared" si="128"/>
        <v>1@ Inexistência de prazo pré-estabelecido para retenção e eliminação de dados pessoais#
2+ Desconhecimento de fundamentos de segurança da informação. 
3. Ausência de transparência quanto ao tratamento.</v>
      </c>
      <c r="L175">
        <f t="shared" si="129"/>
        <v>149</v>
      </c>
      <c r="M175" t="str">
        <f t="shared" si="130"/>
        <v>1@ Inexistência de prazo pré-estabelecido para retenção e eliminação de dados pessoais#
2+ Desconhecimento de fundamentos de segurança da informação% 
3. Ausência de transparência quanto ao tratamento.</v>
      </c>
      <c r="N175">
        <f t="shared" si="131"/>
        <v>153</v>
      </c>
      <c r="O175" t="str">
        <f t="shared" si="132"/>
        <v>1@ Inexistência de prazo pré-estabelecido para retenção e eliminação de dados pessoais#
2+ Desconhecimento de fundamentos de segurança da informação% 
3&amp; Ausência de transparência quanto ao tratamento.</v>
      </c>
      <c r="P175">
        <f t="shared" si="133"/>
        <v>201</v>
      </c>
      <c r="Q175">
        <f t="shared" si="134"/>
        <v>48</v>
      </c>
      <c r="R175" s="68" t="str">
        <f t="shared" si="135"/>
        <v>Ausência de transparência quanto ao tratamento.</v>
      </c>
      <c r="S175" t="str">
        <f t="shared" si="136"/>
        <v>1@ Inexistência de prazo pré-estabelecido para retenção e eliminação de dados pessoais#
2+ Desconhecimento de fundamentos de segurança da informação% 
3&amp; Ausência de transparência quanto ao tratamento.</v>
      </c>
      <c r="T175">
        <f t="shared" si="137"/>
        <v>201</v>
      </c>
      <c r="U175" t="str">
        <f t="shared" si="138"/>
        <v>1@ Inexistência de prazo pré-estabelecido para retenção e eliminação de dados pessoais#
2+ Desconhecimento de fundamentos de segurança da informação% 
3&amp; Ausência de transparência quanto ao tratamento&amp;</v>
      </c>
      <c r="V175" t="e">
        <f t="shared" si="139"/>
        <v>#VALUE!</v>
      </c>
      <c r="W175" t="e">
        <f t="shared" si="140"/>
        <v>#VALUE!</v>
      </c>
      <c r="X175" t="e">
        <f t="shared" si="141"/>
        <v>#VALUE!</v>
      </c>
      <c r="Y175" t="e">
        <f t="shared" si="142"/>
        <v>#VALUE!</v>
      </c>
      <c r="Z175" t="e">
        <f t="shared" si="143"/>
        <v>#VALUE!</v>
      </c>
    </row>
    <row r="176" spans="1:26" ht="46.5" x14ac:dyDescent="0.3">
      <c r="A176" s="34" t="s">
        <v>388</v>
      </c>
      <c r="B176" s="31" t="s">
        <v>206</v>
      </c>
      <c r="C176">
        <f t="shared" si="120"/>
        <v>2</v>
      </c>
      <c r="D176" t="str">
        <f t="shared" si="121"/>
        <v>1@ Inexistência de prazo pré-estabelecido para retenção e eliminação de dados pessoais.
2. Desconhecimento de fundamentos de segurança da informação. 
3. Ausência de transparência quanto ao tratamento.</v>
      </c>
      <c r="E176">
        <f t="shared" si="122"/>
        <v>87</v>
      </c>
      <c r="F176" t="str">
        <f t="shared" si="123"/>
        <v xml:space="preserve">Inexistência de prazo pré-estabelecido para retenção e eliminação de dados pessoais.
</v>
      </c>
      <c r="G176" t="str">
        <f t="shared" si="124"/>
        <v>1@ Inexistência de prazo pré-estabelecido para retenção e eliminação de dados pessoais#
2. Desconhecimento de fundamentos de segurança da informação. 
3. Ausência de transparência quanto ao tratamento.</v>
      </c>
      <c r="H176">
        <f t="shared" si="125"/>
        <v>90</v>
      </c>
      <c r="I176">
        <f t="shared" si="126"/>
        <v>59</v>
      </c>
      <c r="J176" t="str">
        <f t="shared" si="127"/>
        <v xml:space="preserve">Desconhecimento de fundamentos de segurança da informação. </v>
      </c>
      <c r="K176" t="str">
        <f t="shared" si="128"/>
        <v>1@ Inexistência de prazo pré-estabelecido para retenção e eliminação de dados pessoais#
2+ Desconhecimento de fundamentos de segurança da informação. 
3. Ausência de transparência quanto ao tratamento.</v>
      </c>
      <c r="L176">
        <f t="shared" si="129"/>
        <v>149</v>
      </c>
      <c r="M176" t="str">
        <f t="shared" si="130"/>
        <v>1@ Inexistência de prazo pré-estabelecido para retenção e eliminação de dados pessoais#
2+ Desconhecimento de fundamentos de segurança da informação% 
3. Ausência de transparência quanto ao tratamento.</v>
      </c>
      <c r="N176">
        <f t="shared" si="131"/>
        <v>153</v>
      </c>
      <c r="O176" t="str">
        <f t="shared" si="132"/>
        <v>1@ Inexistência de prazo pré-estabelecido para retenção e eliminação de dados pessoais#
2+ Desconhecimento de fundamentos de segurança da informação% 
3&amp; Ausência de transparência quanto ao tratamento.</v>
      </c>
      <c r="P176">
        <f t="shared" si="133"/>
        <v>201</v>
      </c>
      <c r="Q176">
        <f t="shared" si="134"/>
        <v>48</v>
      </c>
      <c r="R176" s="68" t="str">
        <f t="shared" si="135"/>
        <v>Ausência de transparência quanto ao tratamento.</v>
      </c>
      <c r="S176" t="str">
        <f t="shared" si="136"/>
        <v>1@ Inexistência de prazo pré-estabelecido para retenção e eliminação de dados pessoais#
2+ Desconhecimento de fundamentos de segurança da informação% 
3&amp; Ausência de transparência quanto ao tratamento.</v>
      </c>
      <c r="T176">
        <f t="shared" si="137"/>
        <v>201</v>
      </c>
      <c r="U176" t="str">
        <f t="shared" si="138"/>
        <v>1@ Inexistência de prazo pré-estabelecido para retenção e eliminação de dados pessoais#
2+ Desconhecimento de fundamentos de segurança da informação% 
3&amp; Ausência de transparência quanto ao tratamento&amp;</v>
      </c>
      <c r="V176" t="e">
        <f t="shared" si="139"/>
        <v>#VALUE!</v>
      </c>
      <c r="W176" t="e">
        <f t="shared" si="140"/>
        <v>#VALUE!</v>
      </c>
      <c r="X176" t="e">
        <f t="shared" si="141"/>
        <v>#VALUE!</v>
      </c>
      <c r="Y176" t="e">
        <f t="shared" si="142"/>
        <v>#VALUE!</v>
      </c>
      <c r="Z176" t="e">
        <f t="shared" si="143"/>
        <v>#VALUE!</v>
      </c>
    </row>
    <row r="177" spans="1:26" ht="46.5" x14ac:dyDescent="0.3">
      <c r="A177" s="34" t="s">
        <v>389</v>
      </c>
      <c r="B177" s="31" t="s">
        <v>206</v>
      </c>
      <c r="C177">
        <f t="shared" si="120"/>
        <v>2</v>
      </c>
      <c r="D177" t="str">
        <f t="shared" si="121"/>
        <v>1@ Inexistência de prazo pré-estabelecido para retenção e eliminação de dados pessoais.
2. Desconhecimento de fundamentos de segurança da informação. 
3. Ausência de transparência quanto ao tratamento.</v>
      </c>
      <c r="E177">
        <f t="shared" si="122"/>
        <v>87</v>
      </c>
      <c r="F177" t="str">
        <f t="shared" si="123"/>
        <v xml:space="preserve">Inexistência de prazo pré-estabelecido para retenção e eliminação de dados pessoais.
</v>
      </c>
      <c r="G177" t="str">
        <f t="shared" si="124"/>
        <v>1@ Inexistência de prazo pré-estabelecido para retenção e eliminação de dados pessoais#
2. Desconhecimento de fundamentos de segurança da informação. 
3. Ausência de transparência quanto ao tratamento.</v>
      </c>
      <c r="H177">
        <f t="shared" si="125"/>
        <v>90</v>
      </c>
      <c r="I177">
        <f t="shared" si="126"/>
        <v>59</v>
      </c>
      <c r="J177" t="str">
        <f t="shared" si="127"/>
        <v xml:space="preserve">Desconhecimento de fundamentos de segurança da informação. </v>
      </c>
      <c r="K177" t="str">
        <f t="shared" si="128"/>
        <v>1@ Inexistência de prazo pré-estabelecido para retenção e eliminação de dados pessoais#
2+ Desconhecimento de fundamentos de segurança da informação. 
3. Ausência de transparência quanto ao tratamento.</v>
      </c>
      <c r="L177">
        <f t="shared" si="129"/>
        <v>149</v>
      </c>
      <c r="M177" t="str">
        <f t="shared" si="130"/>
        <v>1@ Inexistência de prazo pré-estabelecido para retenção e eliminação de dados pessoais#
2+ Desconhecimento de fundamentos de segurança da informação% 
3. Ausência de transparência quanto ao tratamento.</v>
      </c>
      <c r="N177">
        <f t="shared" si="131"/>
        <v>153</v>
      </c>
      <c r="O177" t="str">
        <f t="shared" si="132"/>
        <v>1@ Inexistência de prazo pré-estabelecido para retenção e eliminação de dados pessoais#
2+ Desconhecimento de fundamentos de segurança da informação% 
3&amp; Ausência de transparência quanto ao tratamento.</v>
      </c>
      <c r="P177">
        <f t="shared" si="133"/>
        <v>201</v>
      </c>
      <c r="Q177">
        <f t="shared" si="134"/>
        <v>48</v>
      </c>
      <c r="R177" s="68" t="str">
        <f t="shared" si="135"/>
        <v>Ausência de transparência quanto ao tratamento.</v>
      </c>
      <c r="S177" t="str">
        <f t="shared" si="136"/>
        <v>1@ Inexistência de prazo pré-estabelecido para retenção e eliminação de dados pessoais#
2+ Desconhecimento de fundamentos de segurança da informação% 
3&amp; Ausência de transparência quanto ao tratamento.</v>
      </c>
      <c r="T177">
        <f t="shared" si="137"/>
        <v>201</v>
      </c>
      <c r="U177" t="str">
        <f t="shared" si="138"/>
        <v>1@ Inexistência de prazo pré-estabelecido para retenção e eliminação de dados pessoais#
2+ Desconhecimento de fundamentos de segurança da informação% 
3&amp; Ausência de transparência quanto ao tratamento&amp;</v>
      </c>
      <c r="V177" t="e">
        <f t="shared" si="139"/>
        <v>#VALUE!</v>
      </c>
      <c r="W177" t="e">
        <f t="shared" si="140"/>
        <v>#VALUE!</v>
      </c>
      <c r="X177" t="e">
        <f t="shared" si="141"/>
        <v>#VALUE!</v>
      </c>
      <c r="Y177" t="e">
        <f t="shared" si="142"/>
        <v>#VALUE!</v>
      </c>
      <c r="Z177" t="e">
        <f t="shared" si="143"/>
        <v>#VALUE!</v>
      </c>
    </row>
    <row r="178" spans="1:26" ht="46.5" x14ac:dyDescent="0.3">
      <c r="A178" s="34" t="s">
        <v>390</v>
      </c>
      <c r="B178" s="31" t="s">
        <v>206</v>
      </c>
      <c r="C178">
        <f t="shared" si="120"/>
        <v>2</v>
      </c>
      <c r="D178" t="str">
        <f t="shared" si="121"/>
        <v>1@ Inexistência de prazo pré-estabelecido para retenção e eliminação de dados pessoais.
2. Desconhecimento de fundamentos de segurança da informação. 
3. Ausência de transparência quanto ao tratamento.</v>
      </c>
      <c r="E178">
        <f t="shared" si="122"/>
        <v>87</v>
      </c>
      <c r="F178" t="str">
        <f t="shared" si="123"/>
        <v xml:space="preserve">Inexistência de prazo pré-estabelecido para retenção e eliminação de dados pessoais.
</v>
      </c>
      <c r="G178" t="str">
        <f t="shared" si="124"/>
        <v>1@ Inexistência de prazo pré-estabelecido para retenção e eliminação de dados pessoais#
2. Desconhecimento de fundamentos de segurança da informação. 
3. Ausência de transparência quanto ao tratamento.</v>
      </c>
      <c r="H178">
        <f t="shared" si="125"/>
        <v>90</v>
      </c>
      <c r="I178">
        <f t="shared" si="126"/>
        <v>59</v>
      </c>
      <c r="J178" t="str">
        <f t="shared" si="127"/>
        <v xml:space="preserve">Desconhecimento de fundamentos de segurança da informação. </v>
      </c>
      <c r="K178" t="str">
        <f t="shared" si="128"/>
        <v>1@ Inexistência de prazo pré-estabelecido para retenção e eliminação de dados pessoais#
2+ Desconhecimento de fundamentos de segurança da informação. 
3. Ausência de transparência quanto ao tratamento.</v>
      </c>
      <c r="L178">
        <f t="shared" si="129"/>
        <v>149</v>
      </c>
      <c r="M178" t="str">
        <f t="shared" si="130"/>
        <v>1@ Inexistência de prazo pré-estabelecido para retenção e eliminação de dados pessoais#
2+ Desconhecimento de fundamentos de segurança da informação% 
3. Ausência de transparência quanto ao tratamento.</v>
      </c>
      <c r="N178">
        <f t="shared" si="131"/>
        <v>153</v>
      </c>
      <c r="O178" t="str">
        <f t="shared" si="132"/>
        <v>1@ Inexistência de prazo pré-estabelecido para retenção e eliminação de dados pessoais#
2+ Desconhecimento de fundamentos de segurança da informação% 
3&amp; Ausência de transparência quanto ao tratamento.</v>
      </c>
      <c r="P178">
        <f t="shared" si="133"/>
        <v>201</v>
      </c>
      <c r="Q178">
        <f t="shared" si="134"/>
        <v>48</v>
      </c>
      <c r="R178" s="68" t="str">
        <f t="shared" si="135"/>
        <v>Ausência de transparência quanto ao tratamento.</v>
      </c>
      <c r="S178" t="str">
        <f t="shared" si="136"/>
        <v>1@ Inexistência de prazo pré-estabelecido para retenção e eliminação de dados pessoais#
2+ Desconhecimento de fundamentos de segurança da informação% 
3&amp; Ausência de transparência quanto ao tratamento.</v>
      </c>
      <c r="T178">
        <f t="shared" si="137"/>
        <v>201</v>
      </c>
      <c r="U178" t="str">
        <f t="shared" si="138"/>
        <v>1@ Inexistência de prazo pré-estabelecido para retenção e eliminação de dados pessoais#
2+ Desconhecimento de fundamentos de segurança da informação% 
3&amp; Ausência de transparência quanto ao tratamento&amp;</v>
      </c>
      <c r="V178" t="e">
        <f t="shared" si="139"/>
        <v>#VALUE!</v>
      </c>
      <c r="W178" t="e">
        <f t="shared" si="140"/>
        <v>#VALUE!</v>
      </c>
      <c r="X178" t="e">
        <f t="shared" si="141"/>
        <v>#VALUE!</v>
      </c>
      <c r="Y178" t="e">
        <f t="shared" si="142"/>
        <v>#VALUE!</v>
      </c>
      <c r="Z178" t="e">
        <f t="shared" si="143"/>
        <v>#VALUE!</v>
      </c>
    </row>
  </sheetData>
  <autoFilter ref="A1:O178" xr:uid="{00000000-0009-0000-0000-00000C000000}"/>
  <conditionalFormatting sqref="A2:A15 A17:A22 A24:A92 A99 A112 A114:A178">
    <cfRule type="cellIs" dxfId="11" priority="2" operator="equal">
      <formula>1</formula>
    </cfRule>
  </conditionalFormatting>
  <conditionalFormatting sqref="B2:B178">
    <cfRule type="cellIs" dxfId="9" priority="4" operator="equal">
      <formula>1</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B7A01083-AA5B-47EE-90D6-737CE425494F}">
            <xm:f>NOT(ISERROR(SEARCH("FALSO-",A2)))</xm:f>
            <xm:f>"FALSO-"</xm:f>
            <x14:dxf>
              <font>
                <b/>
                <i val="0"/>
                <color rgb="FFFF0000"/>
              </font>
            </x14:dxf>
          </x14:cfRule>
          <xm:sqref>A2:A15 A17:A22 A24:A92 A99 A112 A114:A178</xm:sqref>
        </x14:conditionalFormatting>
        <x14:conditionalFormatting xmlns:xm="http://schemas.microsoft.com/office/excel/2006/main">
          <x14:cfRule type="containsText" priority="5" operator="containsText" id="{637BC3B7-3BE4-4BAE-828D-19186345CC50}">
            <xm:f>NOT(ISERROR(SEARCH("FALSO-",B2)))</xm:f>
            <xm:f>"FALSO-"</xm:f>
            <x14:dxf>
              <font>
                <b/>
                <i val="0"/>
                <color rgb="FFFF0000"/>
              </font>
            </x14:dxf>
          </x14:cfRule>
          <xm:sqref>B2:B178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78"/>
  <sheetViews>
    <sheetView topLeftCell="B1" zoomScale="95" zoomScaleNormal="95" workbookViewId="0">
      <pane ySplit="1" topLeftCell="A2" activePane="bottomLeft" state="frozen"/>
      <selection activeCell="B1" sqref="B1"/>
      <selection pane="bottomLeft" activeCell="E3" sqref="E3"/>
    </sheetView>
  </sheetViews>
  <sheetFormatPr defaultColWidth="10.5" defaultRowHeight="15.5" x14ac:dyDescent="0.3"/>
  <cols>
    <col min="1" max="1" width="19.33203125" style="10" customWidth="1"/>
    <col min="2" max="2" width="83.58203125" style="10" customWidth="1"/>
    <col min="3" max="5" width="37.58203125" style="205" customWidth="1"/>
    <col min="6" max="6" width="37.58203125" customWidth="1"/>
    <col min="7" max="7" width="34.08203125" customWidth="1"/>
  </cols>
  <sheetData>
    <row r="1" spans="1:7" ht="63.65" customHeight="1" x14ac:dyDescent="0.3">
      <c r="A1" s="11" t="s">
        <v>2275</v>
      </c>
      <c r="B1" s="11" t="s">
        <v>24</v>
      </c>
      <c r="C1" s="26" t="s">
        <v>2279</v>
      </c>
      <c r="D1" s="26" t="s">
        <v>2283</v>
      </c>
      <c r="E1" s="26" t="s">
        <v>2291</v>
      </c>
      <c r="F1" s="26" t="s">
        <v>2299</v>
      </c>
      <c r="G1" s="26" t="s">
        <v>2312</v>
      </c>
    </row>
    <row r="2" spans="1:7" ht="63.65" customHeight="1" x14ac:dyDescent="0.3">
      <c r="A2" s="12" t="s">
        <v>89</v>
      </c>
      <c r="B2" s="14" t="s">
        <v>91</v>
      </c>
      <c r="C2" s="206" t="s">
        <v>2313</v>
      </c>
      <c r="D2" s="206" t="s">
        <v>2314</v>
      </c>
      <c r="E2" s="206"/>
      <c r="F2" s="206"/>
      <c r="G2" s="68" t="s">
        <v>2315</v>
      </c>
    </row>
    <row r="3" spans="1:7" ht="63.65" customHeight="1" x14ac:dyDescent="0.3">
      <c r="A3" s="12" t="s">
        <v>99</v>
      </c>
      <c r="B3" s="14" t="s">
        <v>91</v>
      </c>
      <c r="C3" s="206" t="s">
        <v>2313</v>
      </c>
      <c r="D3" s="206" t="s">
        <v>2314</v>
      </c>
      <c r="E3" s="206"/>
      <c r="F3" s="206"/>
      <c r="G3" s="68" t="s">
        <v>2315</v>
      </c>
    </row>
    <row r="4" spans="1:7" ht="63.65" customHeight="1" x14ac:dyDescent="0.3">
      <c r="A4" s="16" t="s">
        <v>102</v>
      </c>
      <c r="B4" s="13" t="s">
        <v>2300</v>
      </c>
      <c r="C4" s="206" t="s">
        <v>2314</v>
      </c>
      <c r="D4" s="206" t="s">
        <v>2313</v>
      </c>
      <c r="E4" s="206"/>
      <c r="F4" s="206"/>
      <c r="G4" s="68" t="s">
        <v>2315</v>
      </c>
    </row>
    <row r="5" spans="1:7" ht="63.65" customHeight="1" x14ac:dyDescent="0.3">
      <c r="A5" s="16" t="s">
        <v>108</v>
      </c>
      <c r="B5" s="13" t="s">
        <v>2300</v>
      </c>
      <c r="C5" s="206" t="s">
        <v>2314</v>
      </c>
      <c r="D5" s="206" t="s">
        <v>2313</v>
      </c>
      <c r="E5" s="206"/>
      <c r="F5" s="206"/>
      <c r="G5" s="68" t="s">
        <v>2315</v>
      </c>
    </row>
    <row r="6" spans="1:7" ht="63.65" customHeight="1" x14ac:dyDescent="0.3">
      <c r="A6" s="16" t="s">
        <v>110</v>
      </c>
      <c r="B6" s="13" t="s">
        <v>2300</v>
      </c>
      <c r="C6" s="206" t="s">
        <v>2314</v>
      </c>
      <c r="D6" s="206" t="s">
        <v>2313</v>
      </c>
      <c r="E6" s="206"/>
      <c r="F6" s="206"/>
      <c r="G6" s="68" t="s">
        <v>2315</v>
      </c>
    </row>
    <row r="7" spans="1:7" ht="63.65" customHeight="1" x14ac:dyDescent="0.3">
      <c r="A7" s="16" t="s">
        <v>112</v>
      </c>
      <c r="B7" s="13" t="s">
        <v>2301</v>
      </c>
      <c r="C7" s="206" t="s">
        <v>2316</v>
      </c>
      <c r="D7" s="206" t="s">
        <v>2314</v>
      </c>
      <c r="E7" s="206"/>
      <c r="F7" s="206"/>
    </row>
    <row r="8" spans="1:7" ht="63.65" customHeight="1" x14ac:dyDescent="0.3">
      <c r="A8" s="15" t="s">
        <v>114</v>
      </c>
      <c r="B8" s="15" t="s">
        <v>2302</v>
      </c>
      <c r="C8" s="206" t="s">
        <v>2316</v>
      </c>
      <c r="D8" s="206" t="s">
        <v>2314</v>
      </c>
      <c r="E8" s="206" t="s">
        <v>2313</v>
      </c>
      <c r="F8" s="206"/>
    </row>
    <row r="9" spans="1:7" ht="63.65" customHeight="1" x14ac:dyDescent="0.3">
      <c r="A9" s="15" t="s">
        <v>116</v>
      </c>
      <c r="B9" s="13" t="s">
        <v>2300</v>
      </c>
      <c r="C9" s="206" t="s">
        <v>2314</v>
      </c>
      <c r="D9" s="206" t="s">
        <v>2313</v>
      </c>
      <c r="E9" s="206"/>
      <c r="F9" s="206"/>
      <c r="G9" s="68" t="s">
        <v>2315</v>
      </c>
    </row>
    <row r="10" spans="1:7" ht="63.65" customHeight="1" x14ac:dyDescent="0.3">
      <c r="A10" s="16" t="s">
        <v>119</v>
      </c>
      <c r="B10" s="13" t="s">
        <v>2300</v>
      </c>
      <c r="C10" s="206" t="s">
        <v>2314</v>
      </c>
      <c r="D10" s="206" t="s">
        <v>2313</v>
      </c>
      <c r="E10" s="206"/>
      <c r="F10" s="206"/>
      <c r="G10" s="68" t="s">
        <v>2315</v>
      </c>
    </row>
    <row r="11" spans="1:7" ht="105.25" customHeight="1" x14ac:dyDescent="0.3">
      <c r="A11" s="16" t="s">
        <v>120</v>
      </c>
      <c r="B11" s="14" t="s">
        <v>298</v>
      </c>
      <c r="C11" s="206" t="s">
        <v>2313</v>
      </c>
      <c r="D11" s="206" t="s">
        <v>2314</v>
      </c>
      <c r="E11" s="206"/>
      <c r="F11" s="206"/>
      <c r="G11" s="68" t="s">
        <v>2315</v>
      </c>
    </row>
    <row r="12" spans="1:7" ht="110.15" customHeight="1" x14ac:dyDescent="0.3">
      <c r="A12" s="16" t="s">
        <v>123</v>
      </c>
      <c r="B12" s="14" t="s">
        <v>304</v>
      </c>
      <c r="C12" s="206" t="s">
        <v>2313</v>
      </c>
      <c r="D12" s="206" t="s">
        <v>2316</v>
      </c>
      <c r="E12" s="206" t="s">
        <v>2314</v>
      </c>
      <c r="F12" s="206"/>
      <c r="G12" s="68" t="s">
        <v>2317</v>
      </c>
    </row>
    <row r="13" spans="1:7" ht="63.65" customHeight="1" x14ac:dyDescent="0.3">
      <c r="A13" s="16" t="s">
        <v>124</v>
      </c>
      <c r="B13" s="14" t="s">
        <v>298</v>
      </c>
      <c r="C13" s="206" t="s">
        <v>2313</v>
      </c>
      <c r="D13" s="206" t="s">
        <v>2314</v>
      </c>
      <c r="E13" s="206"/>
      <c r="F13" s="206"/>
      <c r="G13" s="68" t="s">
        <v>2315</v>
      </c>
    </row>
    <row r="14" spans="1:7" ht="63.65" customHeight="1" x14ac:dyDescent="0.3">
      <c r="A14" s="16" t="s">
        <v>125</v>
      </c>
      <c r="B14" s="14" t="s">
        <v>126</v>
      </c>
      <c r="C14" s="206" t="s">
        <v>2313</v>
      </c>
      <c r="D14" s="206" t="s">
        <v>2314</v>
      </c>
      <c r="E14" s="206" t="s">
        <v>2318</v>
      </c>
      <c r="F14" s="206"/>
      <c r="G14" s="68" t="s">
        <v>2315</v>
      </c>
    </row>
    <row r="15" spans="1:7" ht="63.65" customHeight="1" x14ac:dyDescent="0.3">
      <c r="A15" s="16" t="s">
        <v>127</v>
      </c>
      <c r="B15" s="14" t="s">
        <v>128</v>
      </c>
      <c r="C15" s="206" t="s">
        <v>2313</v>
      </c>
      <c r="D15" s="206" t="s">
        <v>2314</v>
      </c>
      <c r="E15" s="206"/>
      <c r="F15" s="206"/>
      <c r="G15" s="68" t="s">
        <v>2315</v>
      </c>
    </row>
    <row r="16" spans="1:7" ht="63.65" customHeight="1" x14ac:dyDescent="0.3">
      <c r="A16" s="20" t="s">
        <v>129</v>
      </c>
      <c r="B16" s="13" t="s">
        <v>130</v>
      </c>
      <c r="C16" s="206" t="s">
        <v>2313</v>
      </c>
      <c r="D16" s="206" t="s">
        <v>2319</v>
      </c>
      <c r="E16" s="206"/>
      <c r="F16" s="206"/>
    </row>
    <row r="17" spans="1:7" ht="63.65" customHeight="1" x14ac:dyDescent="0.3">
      <c r="A17" s="16" t="s">
        <v>131</v>
      </c>
      <c r="B17" s="14" t="s">
        <v>298</v>
      </c>
      <c r="C17" s="206" t="s">
        <v>2313</v>
      </c>
      <c r="D17" s="206" t="s">
        <v>2314</v>
      </c>
      <c r="E17" s="206"/>
      <c r="F17" s="206"/>
      <c r="G17" s="68" t="s">
        <v>2315</v>
      </c>
    </row>
    <row r="18" spans="1:7" ht="63.65" customHeight="1" x14ac:dyDescent="0.3">
      <c r="A18" s="16" t="s">
        <v>132</v>
      </c>
      <c r="B18" s="14" t="s">
        <v>304</v>
      </c>
      <c r="C18" s="206" t="s">
        <v>2313</v>
      </c>
      <c r="D18" s="206" t="s">
        <v>2316</v>
      </c>
      <c r="E18" s="206" t="s">
        <v>2314</v>
      </c>
      <c r="F18" s="206"/>
    </row>
    <row r="19" spans="1:7" ht="63.65" customHeight="1" x14ac:dyDescent="0.3">
      <c r="A19" s="16" t="s">
        <v>133</v>
      </c>
      <c r="B19" s="13" t="s">
        <v>304</v>
      </c>
      <c r="C19" s="206" t="s">
        <v>2313</v>
      </c>
      <c r="D19" s="206" t="s">
        <v>2316</v>
      </c>
      <c r="E19" s="206" t="s">
        <v>2314</v>
      </c>
      <c r="F19" s="206"/>
    </row>
    <row r="20" spans="1:7" ht="63.65" customHeight="1" x14ac:dyDescent="0.3">
      <c r="A20" s="16" t="s">
        <v>140</v>
      </c>
      <c r="B20" s="13" t="s">
        <v>304</v>
      </c>
      <c r="C20" s="206" t="s">
        <v>2313</v>
      </c>
      <c r="D20" s="206" t="s">
        <v>2316</v>
      </c>
      <c r="E20" s="206" t="s">
        <v>2314</v>
      </c>
      <c r="F20" s="206"/>
    </row>
    <row r="21" spans="1:7" ht="63.65" customHeight="1" x14ac:dyDescent="0.3">
      <c r="A21" s="16" t="s">
        <v>145</v>
      </c>
      <c r="B21" s="13" t="s">
        <v>304</v>
      </c>
      <c r="C21" s="206" t="s">
        <v>2313</v>
      </c>
      <c r="D21" s="206" t="s">
        <v>2316</v>
      </c>
      <c r="E21" s="206" t="s">
        <v>2314</v>
      </c>
      <c r="F21" s="206"/>
    </row>
    <row r="22" spans="1:7" ht="63.65" customHeight="1" x14ac:dyDescent="0.3">
      <c r="A22" s="21" t="s">
        <v>147</v>
      </c>
      <c r="B22" s="13" t="s">
        <v>304</v>
      </c>
      <c r="C22" s="206" t="s">
        <v>2313</v>
      </c>
      <c r="D22" s="206" t="s">
        <v>2316</v>
      </c>
      <c r="E22" s="206" t="s">
        <v>2314</v>
      </c>
      <c r="F22" s="206"/>
    </row>
    <row r="23" spans="1:7" ht="63.65" customHeight="1" x14ac:dyDescent="0.3">
      <c r="A23" s="20" t="s">
        <v>148</v>
      </c>
      <c r="B23" s="13" t="s">
        <v>2303</v>
      </c>
      <c r="C23" s="206" t="s">
        <v>2319</v>
      </c>
      <c r="D23" s="206" t="s">
        <v>2314</v>
      </c>
      <c r="E23" s="206"/>
      <c r="F23" s="206"/>
    </row>
    <row r="24" spans="1:7" ht="63.65" customHeight="1" x14ac:dyDescent="0.3">
      <c r="A24" s="21" t="s">
        <v>149</v>
      </c>
      <c r="B24" s="13" t="s">
        <v>304</v>
      </c>
      <c r="C24" s="206" t="s">
        <v>2313</v>
      </c>
      <c r="D24" s="206" t="s">
        <v>2316</v>
      </c>
      <c r="E24" s="206" t="s">
        <v>2314</v>
      </c>
      <c r="F24" s="206"/>
    </row>
    <row r="25" spans="1:7" ht="63.65" customHeight="1" x14ac:dyDescent="0.3">
      <c r="A25" s="16" t="s">
        <v>151</v>
      </c>
      <c r="B25" s="13" t="s">
        <v>152</v>
      </c>
      <c r="C25" s="206" t="s">
        <v>2314</v>
      </c>
      <c r="D25" s="206"/>
      <c r="E25" s="206"/>
      <c r="F25" s="206"/>
    </row>
    <row r="26" spans="1:7" ht="63.65" customHeight="1" x14ac:dyDescent="0.3">
      <c r="A26" s="16" t="s">
        <v>156</v>
      </c>
      <c r="B26" s="22" t="s">
        <v>304</v>
      </c>
      <c r="C26" s="206" t="s">
        <v>2313</v>
      </c>
      <c r="D26" s="206" t="s">
        <v>2316</v>
      </c>
      <c r="E26" s="206" t="s">
        <v>2314</v>
      </c>
      <c r="F26" s="206"/>
    </row>
    <row r="27" spans="1:7" ht="63.65" customHeight="1" x14ac:dyDescent="0.3">
      <c r="A27" s="16" t="s">
        <v>161</v>
      </c>
      <c r="B27" s="13" t="s">
        <v>304</v>
      </c>
      <c r="C27" s="206" t="s">
        <v>2313</v>
      </c>
      <c r="D27" s="206" t="s">
        <v>2316</v>
      </c>
      <c r="E27" s="206" t="s">
        <v>2314</v>
      </c>
      <c r="F27" s="206"/>
    </row>
    <row r="28" spans="1:7" ht="63.65" customHeight="1" x14ac:dyDescent="0.3">
      <c r="A28" s="16" t="s">
        <v>163</v>
      </c>
      <c r="B28" s="13" t="s">
        <v>304</v>
      </c>
      <c r="C28" s="206" t="s">
        <v>2313</v>
      </c>
      <c r="D28" s="206" t="s">
        <v>2316</v>
      </c>
      <c r="E28" s="206" t="s">
        <v>2314</v>
      </c>
      <c r="F28" s="206"/>
    </row>
    <row r="29" spans="1:7" ht="63.65" customHeight="1" x14ac:dyDescent="0.3">
      <c r="A29" s="16" t="s">
        <v>164</v>
      </c>
      <c r="B29" s="13" t="s">
        <v>2304</v>
      </c>
      <c r="C29" s="206" t="s">
        <v>2313</v>
      </c>
      <c r="D29" s="206" t="s">
        <v>2316</v>
      </c>
      <c r="E29" s="206"/>
      <c r="F29" s="206"/>
    </row>
    <row r="30" spans="1:7" ht="63.65" customHeight="1" x14ac:dyDescent="0.3">
      <c r="A30" s="16" t="s">
        <v>165</v>
      </c>
      <c r="B30" s="13" t="s">
        <v>304</v>
      </c>
      <c r="C30" s="206" t="s">
        <v>2313</v>
      </c>
      <c r="D30" s="206" t="s">
        <v>2316</v>
      </c>
      <c r="E30" s="206" t="s">
        <v>2314</v>
      </c>
      <c r="F30" s="206"/>
    </row>
    <row r="31" spans="1:7" ht="63.65" customHeight="1" x14ac:dyDescent="0.3">
      <c r="A31" s="16" t="s">
        <v>166</v>
      </c>
      <c r="B31" s="13" t="s">
        <v>304</v>
      </c>
      <c r="C31" s="206" t="s">
        <v>2313</v>
      </c>
      <c r="D31" s="206" t="s">
        <v>2316</v>
      </c>
      <c r="E31" s="206" t="s">
        <v>2314</v>
      </c>
      <c r="F31" s="206"/>
    </row>
    <row r="32" spans="1:7" ht="63.65" customHeight="1" x14ac:dyDescent="0.3">
      <c r="A32" s="16" t="s">
        <v>167</v>
      </c>
      <c r="B32" s="13" t="s">
        <v>304</v>
      </c>
      <c r="C32" s="206" t="s">
        <v>2313</v>
      </c>
      <c r="D32" s="206" t="s">
        <v>2316</v>
      </c>
      <c r="E32" s="206" t="s">
        <v>2314</v>
      </c>
      <c r="F32" s="206"/>
    </row>
    <row r="33" spans="1:6" ht="63.65" customHeight="1" x14ac:dyDescent="0.3">
      <c r="A33" s="16" t="s">
        <v>168</v>
      </c>
      <c r="B33" s="13" t="s">
        <v>152</v>
      </c>
      <c r="C33" s="206" t="s">
        <v>2314</v>
      </c>
      <c r="D33" s="206"/>
      <c r="E33" s="206"/>
      <c r="F33" s="206"/>
    </row>
    <row r="34" spans="1:6" ht="63.65" customHeight="1" x14ac:dyDescent="0.3">
      <c r="A34" s="16" t="s">
        <v>169</v>
      </c>
      <c r="B34" s="13" t="s">
        <v>304</v>
      </c>
      <c r="C34" s="206" t="s">
        <v>2313</v>
      </c>
      <c r="D34" s="206" t="s">
        <v>2316</v>
      </c>
      <c r="E34" s="206" t="s">
        <v>2314</v>
      </c>
      <c r="F34" s="206"/>
    </row>
    <row r="35" spans="1:6" ht="63.65" customHeight="1" x14ac:dyDescent="0.3">
      <c r="A35" s="16" t="s">
        <v>170</v>
      </c>
      <c r="B35" s="13" t="s">
        <v>304</v>
      </c>
      <c r="C35" s="206" t="s">
        <v>2313</v>
      </c>
      <c r="D35" s="206" t="s">
        <v>2316</v>
      </c>
      <c r="E35" s="206" t="s">
        <v>2314</v>
      </c>
      <c r="F35" s="206"/>
    </row>
    <row r="36" spans="1:6" ht="63.65" customHeight="1" x14ac:dyDescent="0.3">
      <c r="A36" s="16" t="s">
        <v>171</v>
      </c>
      <c r="B36" s="13" t="s">
        <v>304</v>
      </c>
      <c r="C36" s="206" t="s">
        <v>2313</v>
      </c>
      <c r="D36" s="206" t="s">
        <v>2316</v>
      </c>
      <c r="E36" s="206" t="s">
        <v>2314</v>
      </c>
      <c r="F36" s="206"/>
    </row>
    <row r="37" spans="1:6" ht="63.65" customHeight="1" x14ac:dyDescent="0.3">
      <c r="A37" s="16" t="s">
        <v>172</v>
      </c>
      <c r="B37" s="13" t="s">
        <v>304</v>
      </c>
      <c r="C37" s="206" t="s">
        <v>2313</v>
      </c>
      <c r="D37" s="206" t="s">
        <v>2316</v>
      </c>
      <c r="E37" s="206" t="s">
        <v>2314</v>
      </c>
      <c r="F37" s="206"/>
    </row>
    <row r="38" spans="1:6" ht="63.65" customHeight="1" x14ac:dyDescent="0.3">
      <c r="A38" s="16" t="s">
        <v>173</v>
      </c>
      <c r="B38" s="14" t="s">
        <v>175</v>
      </c>
      <c r="C38" s="206" t="s">
        <v>2314</v>
      </c>
      <c r="D38" s="206" t="s">
        <v>2320</v>
      </c>
      <c r="E38" s="206" t="s">
        <v>2313</v>
      </c>
      <c r="F38" s="206"/>
    </row>
    <row r="39" spans="1:6" ht="63.65" customHeight="1" x14ac:dyDescent="0.3">
      <c r="A39" s="16" t="s">
        <v>178</v>
      </c>
      <c r="B39" s="14" t="s">
        <v>175</v>
      </c>
      <c r="C39" s="206" t="s">
        <v>2314</v>
      </c>
      <c r="D39" s="206" t="s">
        <v>2320</v>
      </c>
      <c r="E39" s="206" t="s">
        <v>2313</v>
      </c>
      <c r="F39" s="206"/>
    </row>
    <row r="40" spans="1:6" ht="63.65" customHeight="1" x14ac:dyDescent="0.3">
      <c r="A40" s="16" t="s">
        <v>181</v>
      </c>
      <c r="B40" s="18" t="s">
        <v>2305</v>
      </c>
      <c r="C40" s="206" t="s">
        <v>2316</v>
      </c>
      <c r="D40" s="206" t="s">
        <v>2313</v>
      </c>
      <c r="E40" s="206" t="s">
        <v>2314</v>
      </c>
      <c r="F40" s="206"/>
    </row>
    <row r="41" spans="1:6" ht="63.65" customHeight="1" x14ac:dyDescent="0.3">
      <c r="A41" s="16" t="s">
        <v>184</v>
      </c>
      <c r="B41" s="18" t="s">
        <v>2305</v>
      </c>
      <c r="C41" s="206" t="s">
        <v>2316</v>
      </c>
      <c r="D41" s="206" t="s">
        <v>2313</v>
      </c>
      <c r="E41" s="206" t="s">
        <v>2314</v>
      </c>
      <c r="F41" s="206"/>
    </row>
    <row r="42" spans="1:6" ht="63.65" customHeight="1" x14ac:dyDescent="0.3">
      <c r="A42" s="16" t="s">
        <v>187</v>
      </c>
      <c r="B42" s="18" t="s">
        <v>2305</v>
      </c>
      <c r="C42" s="206" t="s">
        <v>2316</v>
      </c>
      <c r="D42" s="206" t="s">
        <v>2313</v>
      </c>
      <c r="E42" s="206" t="s">
        <v>2314</v>
      </c>
      <c r="F42" s="206"/>
    </row>
    <row r="43" spans="1:6" ht="63.65" customHeight="1" x14ac:dyDescent="0.3">
      <c r="A43" s="16" t="s">
        <v>188</v>
      </c>
      <c r="B43" s="18" t="s">
        <v>2305</v>
      </c>
      <c r="C43" s="206" t="s">
        <v>2316</v>
      </c>
      <c r="D43" s="206" t="s">
        <v>2313</v>
      </c>
      <c r="E43" s="206" t="s">
        <v>2314</v>
      </c>
      <c r="F43" s="206"/>
    </row>
    <row r="44" spans="1:6" ht="63.65" customHeight="1" x14ac:dyDescent="0.3">
      <c r="A44" s="16" t="s">
        <v>189</v>
      </c>
      <c r="B44" s="18" t="s">
        <v>2306</v>
      </c>
      <c r="C44" s="206" t="s">
        <v>2316</v>
      </c>
      <c r="D44" s="206" t="s">
        <v>2320</v>
      </c>
      <c r="E44" s="206"/>
      <c r="F44" s="206"/>
    </row>
    <row r="45" spans="1:6" ht="63.65" customHeight="1" x14ac:dyDescent="0.3">
      <c r="A45" s="16" t="s">
        <v>191</v>
      </c>
      <c r="B45" s="18" t="s">
        <v>2305</v>
      </c>
      <c r="C45" s="206" t="s">
        <v>2316</v>
      </c>
      <c r="D45" s="206" t="s">
        <v>2313</v>
      </c>
      <c r="E45" s="206" t="s">
        <v>2314</v>
      </c>
      <c r="F45" s="206"/>
    </row>
    <row r="46" spans="1:6" ht="63.65" customHeight="1" x14ac:dyDescent="0.3">
      <c r="A46" s="16" t="s">
        <v>192</v>
      </c>
      <c r="B46" s="18" t="s">
        <v>2305</v>
      </c>
      <c r="C46" s="206" t="s">
        <v>2316</v>
      </c>
      <c r="D46" s="206" t="s">
        <v>2313</v>
      </c>
      <c r="E46" s="206" t="s">
        <v>2314</v>
      </c>
      <c r="F46" s="206"/>
    </row>
    <row r="47" spans="1:6" ht="63.65" customHeight="1" x14ac:dyDescent="0.3">
      <c r="A47" s="16" t="s">
        <v>193</v>
      </c>
      <c r="B47" s="18" t="s">
        <v>2305</v>
      </c>
      <c r="C47" s="206" t="s">
        <v>2316</v>
      </c>
      <c r="D47" s="206" t="s">
        <v>2313</v>
      </c>
      <c r="E47" s="206" t="s">
        <v>2314</v>
      </c>
      <c r="F47" s="206"/>
    </row>
    <row r="48" spans="1:6" ht="63.65" customHeight="1" x14ac:dyDescent="0.3">
      <c r="A48" s="16" t="s">
        <v>194</v>
      </c>
      <c r="B48" s="18" t="s">
        <v>2306</v>
      </c>
      <c r="C48" s="206" t="s">
        <v>2316</v>
      </c>
      <c r="D48" s="206" t="s">
        <v>2320</v>
      </c>
      <c r="E48" s="206"/>
      <c r="F48" s="206"/>
    </row>
    <row r="49" spans="1:7" ht="63.65" customHeight="1" x14ac:dyDescent="0.3">
      <c r="A49" s="16" t="s">
        <v>196</v>
      </c>
      <c r="B49" s="18" t="s">
        <v>197</v>
      </c>
      <c r="C49" s="206" t="s">
        <v>2319</v>
      </c>
      <c r="D49" s="206" t="s">
        <v>2321</v>
      </c>
      <c r="E49" s="206"/>
      <c r="F49" s="206"/>
    </row>
    <row r="50" spans="1:7" ht="63.65" customHeight="1" x14ac:dyDescent="0.3">
      <c r="A50" s="16" t="s">
        <v>198</v>
      </c>
      <c r="B50" s="18" t="s">
        <v>197</v>
      </c>
      <c r="C50" s="206" t="s">
        <v>2319</v>
      </c>
      <c r="D50" s="206" t="s">
        <v>2321</v>
      </c>
      <c r="E50" s="206"/>
      <c r="F50" s="206"/>
    </row>
    <row r="51" spans="1:7" ht="63.65" customHeight="1" x14ac:dyDescent="0.3">
      <c r="A51" s="16" t="s">
        <v>199</v>
      </c>
      <c r="B51" s="18" t="s">
        <v>197</v>
      </c>
      <c r="C51" s="206" t="s">
        <v>2319</v>
      </c>
      <c r="D51" s="206" t="s">
        <v>2321</v>
      </c>
      <c r="E51" s="206"/>
      <c r="F51" s="206"/>
    </row>
    <row r="52" spans="1:7" ht="63.65" customHeight="1" x14ac:dyDescent="0.3">
      <c r="A52" s="16" t="s">
        <v>201</v>
      </c>
      <c r="B52" s="18" t="s">
        <v>197</v>
      </c>
      <c r="C52" s="206" t="s">
        <v>2319</v>
      </c>
      <c r="D52" s="206" t="s">
        <v>2321</v>
      </c>
      <c r="E52" s="206"/>
      <c r="F52" s="206"/>
    </row>
    <row r="53" spans="1:7" ht="63.65" customHeight="1" x14ac:dyDescent="0.3">
      <c r="A53" s="16" t="s">
        <v>205</v>
      </c>
      <c r="B53" s="17" t="s">
        <v>206</v>
      </c>
      <c r="C53" s="206" t="s">
        <v>2314</v>
      </c>
      <c r="D53" s="206" t="s">
        <v>2313</v>
      </c>
      <c r="E53" s="206" t="s">
        <v>2316</v>
      </c>
      <c r="F53" s="206"/>
      <c r="G53" s="68" t="s">
        <v>2315</v>
      </c>
    </row>
    <row r="54" spans="1:7" ht="63.65" customHeight="1" x14ac:dyDescent="0.3">
      <c r="A54" s="16" t="s">
        <v>207</v>
      </c>
      <c r="B54" s="17" t="s">
        <v>206</v>
      </c>
      <c r="C54" s="206" t="s">
        <v>2314</v>
      </c>
      <c r="D54" s="206" t="s">
        <v>2313</v>
      </c>
      <c r="E54" s="206" t="s">
        <v>2316</v>
      </c>
      <c r="F54" s="206"/>
      <c r="G54" s="68" t="s">
        <v>2315</v>
      </c>
    </row>
    <row r="55" spans="1:7" ht="63.65" customHeight="1" x14ac:dyDescent="0.3">
      <c r="A55" s="16" t="s">
        <v>209</v>
      </c>
      <c r="B55" s="17" t="s">
        <v>206</v>
      </c>
      <c r="C55" s="206" t="s">
        <v>2314</v>
      </c>
      <c r="D55" s="206" t="s">
        <v>2313</v>
      </c>
      <c r="E55" s="206" t="s">
        <v>2316</v>
      </c>
      <c r="F55" s="206"/>
      <c r="G55" s="68" t="s">
        <v>2315</v>
      </c>
    </row>
    <row r="56" spans="1:7" ht="63.65" customHeight="1" x14ac:dyDescent="0.3">
      <c r="A56" s="16" t="s">
        <v>210</v>
      </c>
      <c r="B56" s="17" t="s">
        <v>206</v>
      </c>
      <c r="C56" s="206" t="s">
        <v>2314</v>
      </c>
      <c r="D56" s="206" t="s">
        <v>2313</v>
      </c>
      <c r="E56" s="206" t="s">
        <v>2316</v>
      </c>
      <c r="F56" s="206"/>
      <c r="G56" s="68" t="s">
        <v>2315</v>
      </c>
    </row>
    <row r="57" spans="1:7" ht="63.65" customHeight="1" x14ac:dyDescent="0.3">
      <c r="A57" s="16" t="s">
        <v>211</v>
      </c>
      <c r="B57" s="17" t="s">
        <v>206</v>
      </c>
      <c r="C57" s="206" t="s">
        <v>2314</v>
      </c>
      <c r="D57" s="206" t="s">
        <v>2313</v>
      </c>
      <c r="E57" s="206" t="s">
        <v>2316</v>
      </c>
      <c r="F57" s="206"/>
      <c r="G57" s="68" t="s">
        <v>2315</v>
      </c>
    </row>
    <row r="58" spans="1:7" ht="63.65" customHeight="1" x14ac:dyDescent="0.3">
      <c r="A58" s="16" t="s">
        <v>212</v>
      </c>
      <c r="B58" s="17" t="s">
        <v>206</v>
      </c>
      <c r="C58" s="206" t="s">
        <v>2314</v>
      </c>
      <c r="D58" s="206" t="s">
        <v>2313</v>
      </c>
      <c r="E58" s="206" t="s">
        <v>2316</v>
      </c>
      <c r="F58" s="206"/>
      <c r="G58" s="68" t="s">
        <v>2315</v>
      </c>
    </row>
    <row r="59" spans="1:7" ht="63.65" customHeight="1" x14ac:dyDescent="0.3">
      <c r="A59" s="16" t="s">
        <v>213</v>
      </c>
      <c r="B59" s="17" t="s">
        <v>206</v>
      </c>
      <c r="C59" s="206" t="s">
        <v>2314</v>
      </c>
      <c r="D59" s="206" t="s">
        <v>2313</v>
      </c>
      <c r="E59" s="206" t="s">
        <v>2316</v>
      </c>
      <c r="F59" s="206"/>
      <c r="G59" s="68" t="s">
        <v>2315</v>
      </c>
    </row>
    <row r="60" spans="1:7" ht="63.65" customHeight="1" x14ac:dyDescent="0.3">
      <c r="A60" s="16" t="s">
        <v>214</v>
      </c>
      <c r="B60" s="17" t="s">
        <v>206</v>
      </c>
      <c r="C60" s="206" t="s">
        <v>2314</v>
      </c>
      <c r="D60" s="206" t="s">
        <v>2313</v>
      </c>
      <c r="E60" s="206" t="s">
        <v>2316</v>
      </c>
      <c r="F60" s="206"/>
      <c r="G60" s="68" t="s">
        <v>2315</v>
      </c>
    </row>
    <row r="61" spans="1:7" ht="63.65" customHeight="1" x14ac:dyDescent="0.3">
      <c r="A61" s="16" t="s">
        <v>215</v>
      </c>
      <c r="B61" s="17" t="s">
        <v>206</v>
      </c>
      <c r="C61" s="206" t="s">
        <v>2314</v>
      </c>
      <c r="D61" s="206" t="s">
        <v>2313</v>
      </c>
      <c r="E61" s="206" t="s">
        <v>2316</v>
      </c>
      <c r="F61" s="206"/>
      <c r="G61" s="68" t="s">
        <v>2315</v>
      </c>
    </row>
    <row r="62" spans="1:7" ht="63.65" customHeight="1" x14ac:dyDescent="0.3">
      <c r="A62" s="16" t="s">
        <v>216</v>
      </c>
      <c r="B62" s="17" t="s">
        <v>206</v>
      </c>
      <c r="C62" s="206" t="s">
        <v>2314</v>
      </c>
      <c r="D62" s="206" t="s">
        <v>2313</v>
      </c>
      <c r="E62" s="206" t="s">
        <v>2316</v>
      </c>
      <c r="F62" s="206"/>
      <c r="G62" s="68" t="s">
        <v>2315</v>
      </c>
    </row>
    <row r="63" spans="1:7" ht="63.65" customHeight="1" x14ac:dyDescent="0.3">
      <c r="A63" s="16" t="s">
        <v>217</v>
      </c>
      <c r="B63" s="17" t="s">
        <v>206</v>
      </c>
      <c r="C63" s="206" t="s">
        <v>2314</v>
      </c>
      <c r="D63" s="206" t="s">
        <v>2313</v>
      </c>
      <c r="E63" s="206" t="s">
        <v>2316</v>
      </c>
      <c r="F63" s="206"/>
      <c r="G63" s="68" t="s">
        <v>2315</v>
      </c>
    </row>
    <row r="64" spans="1:7" ht="63.65" customHeight="1" x14ac:dyDescent="0.3">
      <c r="A64" s="16" t="s">
        <v>218</v>
      </c>
      <c r="B64" s="17" t="s">
        <v>206</v>
      </c>
      <c r="C64" s="206" t="s">
        <v>2314</v>
      </c>
      <c r="D64" s="206" t="s">
        <v>2313</v>
      </c>
      <c r="E64" s="206" t="s">
        <v>2316</v>
      </c>
      <c r="F64" s="206"/>
      <c r="G64" s="68" t="s">
        <v>2315</v>
      </c>
    </row>
    <row r="65" spans="1:7" ht="63.65" customHeight="1" x14ac:dyDescent="0.3">
      <c r="A65" s="16" t="s">
        <v>219</v>
      </c>
      <c r="B65" s="17" t="s">
        <v>206</v>
      </c>
      <c r="C65" s="206" t="s">
        <v>2314</v>
      </c>
      <c r="D65" s="206" t="s">
        <v>2313</v>
      </c>
      <c r="E65" s="206" t="s">
        <v>2316</v>
      </c>
      <c r="F65" s="206"/>
      <c r="G65" s="68" t="s">
        <v>2315</v>
      </c>
    </row>
    <row r="66" spans="1:7" ht="63.65" customHeight="1" x14ac:dyDescent="0.3">
      <c r="A66" s="16" t="s">
        <v>220</v>
      </c>
      <c r="B66" s="17" t="s">
        <v>206</v>
      </c>
      <c r="C66" s="206" t="s">
        <v>2314</v>
      </c>
      <c r="D66" s="206" t="s">
        <v>2313</v>
      </c>
      <c r="E66" s="206" t="s">
        <v>2316</v>
      </c>
      <c r="F66" s="206"/>
      <c r="G66" s="68" t="s">
        <v>2315</v>
      </c>
    </row>
    <row r="67" spans="1:7" ht="63.65" customHeight="1" x14ac:dyDescent="0.3">
      <c r="A67" s="16" t="s">
        <v>221</v>
      </c>
      <c r="B67" s="17" t="s">
        <v>206</v>
      </c>
      <c r="C67" s="206" t="s">
        <v>2314</v>
      </c>
      <c r="D67" s="206" t="s">
        <v>2313</v>
      </c>
      <c r="E67" s="206" t="s">
        <v>2316</v>
      </c>
      <c r="F67" s="206"/>
      <c r="G67" s="68" t="s">
        <v>2315</v>
      </c>
    </row>
    <row r="68" spans="1:7" ht="63.65" customHeight="1" x14ac:dyDescent="0.3">
      <c r="A68" s="16" t="s">
        <v>222</v>
      </c>
      <c r="B68" s="17" t="s">
        <v>206</v>
      </c>
      <c r="C68" s="206" t="s">
        <v>2314</v>
      </c>
      <c r="D68" s="206" t="s">
        <v>2313</v>
      </c>
      <c r="E68" s="206" t="s">
        <v>2316</v>
      </c>
      <c r="F68" s="206"/>
      <c r="G68" s="68" t="s">
        <v>2315</v>
      </c>
    </row>
    <row r="69" spans="1:7" ht="63.65" customHeight="1" x14ac:dyDescent="0.3">
      <c r="A69" s="16" t="s">
        <v>223</v>
      </c>
      <c r="B69" s="17" t="s">
        <v>206</v>
      </c>
      <c r="C69" s="206" t="s">
        <v>2314</v>
      </c>
      <c r="D69" s="206" t="s">
        <v>2313</v>
      </c>
      <c r="E69" s="206" t="s">
        <v>2316</v>
      </c>
      <c r="F69" s="206"/>
      <c r="G69" s="68" t="s">
        <v>2315</v>
      </c>
    </row>
    <row r="70" spans="1:7" ht="63.65" customHeight="1" x14ac:dyDescent="0.3">
      <c r="A70" s="16" t="s">
        <v>224</v>
      </c>
      <c r="B70" s="17" t="s">
        <v>206</v>
      </c>
      <c r="C70" s="206" t="s">
        <v>2314</v>
      </c>
      <c r="D70" s="206" t="s">
        <v>2313</v>
      </c>
      <c r="E70" s="206" t="s">
        <v>2316</v>
      </c>
      <c r="F70" s="206"/>
      <c r="G70" s="68" t="s">
        <v>2315</v>
      </c>
    </row>
    <row r="71" spans="1:7" ht="63.65" customHeight="1" x14ac:dyDescent="0.3">
      <c r="A71" s="16" t="s">
        <v>225</v>
      </c>
      <c r="B71" s="17" t="s">
        <v>206</v>
      </c>
      <c r="C71" s="206" t="s">
        <v>2314</v>
      </c>
      <c r="D71" s="206" t="s">
        <v>2313</v>
      </c>
      <c r="E71" s="206" t="s">
        <v>2316</v>
      </c>
      <c r="F71" s="206"/>
      <c r="G71" s="68" t="s">
        <v>2315</v>
      </c>
    </row>
    <row r="72" spans="1:7" ht="63.65" customHeight="1" x14ac:dyDescent="0.3">
      <c r="A72" s="16" t="s">
        <v>226</v>
      </c>
      <c r="B72" s="17" t="s">
        <v>206</v>
      </c>
      <c r="C72" s="206" t="s">
        <v>2314</v>
      </c>
      <c r="D72" s="206" t="s">
        <v>2313</v>
      </c>
      <c r="E72" s="206" t="s">
        <v>2316</v>
      </c>
      <c r="F72" s="206"/>
      <c r="G72" s="68" t="s">
        <v>2315</v>
      </c>
    </row>
    <row r="73" spans="1:7" ht="63.65" customHeight="1" x14ac:dyDescent="0.3">
      <c r="A73" s="16" t="s">
        <v>227</v>
      </c>
      <c r="B73" s="17" t="s">
        <v>206</v>
      </c>
      <c r="C73" s="206" t="s">
        <v>2314</v>
      </c>
      <c r="D73" s="206" t="s">
        <v>2313</v>
      </c>
      <c r="E73" s="206" t="s">
        <v>2316</v>
      </c>
      <c r="F73" s="206"/>
      <c r="G73" s="68" t="s">
        <v>2315</v>
      </c>
    </row>
    <row r="74" spans="1:7" ht="63.65" customHeight="1" x14ac:dyDescent="0.3">
      <c r="A74" s="16" t="s">
        <v>228</v>
      </c>
      <c r="B74" s="17" t="s">
        <v>206</v>
      </c>
      <c r="C74" s="206" t="s">
        <v>2314</v>
      </c>
      <c r="D74" s="206" t="s">
        <v>2313</v>
      </c>
      <c r="E74" s="206" t="s">
        <v>2316</v>
      </c>
      <c r="F74" s="206"/>
      <c r="G74" s="68" t="s">
        <v>2315</v>
      </c>
    </row>
    <row r="75" spans="1:7" ht="63.65" customHeight="1" x14ac:dyDescent="0.3">
      <c r="A75" s="16" t="s">
        <v>229</v>
      </c>
      <c r="B75" s="17" t="s">
        <v>206</v>
      </c>
      <c r="C75" s="206" t="s">
        <v>2314</v>
      </c>
      <c r="D75" s="206" t="s">
        <v>2313</v>
      </c>
      <c r="E75" s="206" t="s">
        <v>2316</v>
      </c>
      <c r="F75" s="206"/>
      <c r="G75" s="68" t="s">
        <v>2315</v>
      </c>
    </row>
    <row r="76" spans="1:7" ht="63.65" customHeight="1" x14ac:dyDescent="0.3">
      <c r="A76" s="16" t="s">
        <v>230</v>
      </c>
      <c r="B76" s="17" t="s">
        <v>206</v>
      </c>
      <c r="C76" s="206" t="s">
        <v>2314</v>
      </c>
      <c r="D76" s="206" t="s">
        <v>2313</v>
      </c>
      <c r="E76" s="206" t="s">
        <v>2316</v>
      </c>
      <c r="F76" s="206"/>
      <c r="G76" s="68" t="s">
        <v>2315</v>
      </c>
    </row>
    <row r="77" spans="1:7" ht="63.65" customHeight="1" x14ac:dyDescent="0.3">
      <c r="A77" s="16" t="s">
        <v>231</v>
      </c>
      <c r="B77" s="17" t="s">
        <v>206</v>
      </c>
      <c r="C77" s="206" t="s">
        <v>2314</v>
      </c>
      <c r="D77" s="206" t="s">
        <v>2313</v>
      </c>
      <c r="E77" s="206" t="s">
        <v>2316</v>
      </c>
      <c r="F77" s="206"/>
      <c r="G77" s="68" t="s">
        <v>2315</v>
      </c>
    </row>
    <row r="78" spans="1:7" ht="63.65" customHeight="1" x14ac:dyDescent="0.3">
      <c r="A78" s="16" t="s">
        <v>232</v>
      </c>
      <c r="B78" s="23" t="s">
        <v>304</v>
      </c>
      <c r="C78" s="206" t="s">
        <v>2313</v>
      </c>
      <c r="D78" s="206" t="s">
        <v>2316</v>
      </c>
      <c r="E78" s="206" t="s">
        <v>2314</v>
      </c>
      <c r="F78" s="206"/>
    </row>
    <row r="79" spans="1:7" ht="63.65" customHeight="1" x14ac:dyDescent="0.3">
      <c r="A79" s="16" t="s">
        <v>236</v>
      </c>
      <c r="B79" s="23" t="s">
        <v>304</v>
      </c>
      <c r="C79" s="206" t="s">
        <v>2313</v>
      </c>
      <c r="D79" s="206" t="s">
        <v>2316</v>
      </c>
      <c r="E79" s="206" t="s">
        <v>2314</v>
      </c>
      <c r="F79" s="206"/>
    </row>
    <row r="80" spans="1:7" ht="63.65" customHeight="1" x14ac:dyDescent="0.3">
      <c r="A80" s="16" t="s">
        <v>237</v>
      </c>
      <c r="B80" s="23" t="s">
        <v>304</v>
      </c>
      <c r="C80" s="206" t="s">
        <v>2313</v>
      </c>
      <c r="D80" s="206" t="s">
        <v>2316</v>
      </c>
      <c r="E80" s="206" t="s">
        <v>2314</v>
      </c>
      <c r="F80" s="206"/>
    </row>
    <row r="81" spans="1:7" ht="63.65" customHeight="1" x14ac:dyDescent="0.3">
      <c r="A81" s="16" t="s">
        <v>240</v>
      </c>
      <c r="B81" s="23" t="s">
        <v>304</v>
      </c>
      <c r="C81" s="206" t="s">
        <v>2313</v>
      </c>
      <c r="D81" s="206" t="s">
        <v>2316</v>
      </c>
      <c r="E81" s="206" t="s">
        <v>2314</v>
      </c>
      <c r="F81" s="206"/>
    </row>
    <row r="82" spans="1:7" ht="63.65" customHeight="1" x14ac:dyDescent="0.3">
      <c r="A82" s="16" t="s">
        <v>242</v>
      </c>
      <c r="B82" s="24" t="s">
        <v>304</v>
      </c>
      <c r="C82" s="206" t="s">
        <v>2313</v>
      </c>
      <c r="D82" s="206" t="s">
        <v>2316</v>
      </c>
      <c r="E82" s="206" t="s">
        <v>2314</v>
      </c>
      <c r="F82" s="206"/>
    </row>
    <row r="83" spans="1:7" ht="63.65" customHeight="1" x14ac:dyDescent="0.3">
      <c r="A83" s="16" t="s">
        <v>243</v>
      </c>
      <c r="B83" s="25" t="s">
        <v>308</v>
      </c>
      <c r="C83" s="206" t="s">
        <v>2316</v>
      </c>
      <c r="D83" s="206" t="s">
        <v>2314</v>
      </c>
      <c r="E83" s="206"/>
      <c r="F83" s="206"/>
    </row>
    <row r="84" spans="1:7" ht="63.65" customHeight="1" x14ac:dyDescent="0.3">
      <c r="A84" s="16" t="s">
        <v>244</v>
      </c>
      <c r="B84" s="23" t="s">
        <v>2307</v>
      </c>
      <c r="C84" s="206" t="s">
        <v>2313</v>
      </c>
      <c r="D84" s="206" t="s">
        <v>2316</v>
      </c>
      <c r="E84" s="206"/>
      <c r="F84" s="206"/>
    </row>
    <row r="85" spans="1:7" ht="63.65" customHeight="1" x14ac:dyDescent="0.3">
      <c r="A85" s="16" t="s">
        <v>245</v>
      </c>
      <c r="B85" s="23" t="s">
        <v>91</v>
      </c>
      <c r="C85" s="206" t="s">
        <v>2313</v>
      </c>
      <c r="D85" s="206" t="s">
        <v>2314</v>
      </c>
      <c r="E85" s="206"/>
      <c r="F85" s="206"/>
      <c r="G85" s="68" t="s">
        <v>2315</v>
      </c>
    </row>
    <row r="86" spans="1:7" ht="63.65" customHeight="1" x14ac:dyDescent="0.3">
      <c r="A86" s="16" t="s">
        <v>248</v>
      </c>
      <c r="B86" s="23" t="s">
        <v>2307</v>
      </c>
      <c r="C86" s="206" t="s">
        <v>2313</v>
      </c>
      <c r="D86" s="206" t="s">
        <v>2316</v>
      </c>
      <c r="E86" s="206"/>
      <c r="F86" s="206"/>
    </row>
    <row r="87" spans="1:7" ht="63.65" customHeight="1" x14ac:dyDescent="0.3">
      <c r="A87" s="16" t="s">
        <v>250</v>
      </c>
      <c r="B87" s="13" t="s">
        <v>2304</v>
      </c>
      <c r="C87" s="206" t="s">
        <v>2313</v>
      </c>
      <c r="D87" s="206" t="s">
        <v>2316</v>
      </c>
      <c r="E87" s="206"/>
      <c r="F87" s="206"/>
    </row>
    <row r="88" spans="1:7" ht="63.65" customHeight="1" x14ac:dyDescent="0.3">
      <c r="A88" s="16" t="s">
        <v>253</v>
      </c>
      <c r="B88" s="13" t="s">
        <v>2304</v>
      </c>
      <c r="C88" s="206" t="s">
        <v>2313</v>
      </c>
      <c r="D88" s="206" t="s">
        <v>2316</v>
      </c>
      <c r="E88" s="206"/>
      <c r="F88" s="206"/>
    </row>
    <row r="89" spans="1:7" ht="63.65" customHeight="1" x14ac:dyDescent="0.3">
      <c r="A89" s="16" t="s">
        <v>254</v>
      </c>
      <c r="B89" s="13" t="s">
        <v>304</v>
      </c>
      <c r="C89" s="206" t="s">
        <v>2313</v>
      </c>
      <c r="D89" s="206" t="s">
        <v>2316</v>
      </c>
      <c r="E89" s="206" t="s">
        <v>2314</v>
      </c>
      <c r="F89" s="206"/>
    </row>
    <row r="90" spans="1:7" ht="63.65" customHeight="1" x14ac:dyDescent="0.3">
      <c r="A90" s="16" t="s">
        <v>255</v>
      </c>
      <c r="B90" s="13" t="s">
        <v>2304</v>
      </c>
      <c r="C90" s="206" t="s">
        <v>2313</v>
      </c>
      <c r="D90" s="206" t="s">
        <v>2316</v>
      </c>
      <c r="E90" s="206"/>
      <c r="F90" s="206"/>
    </row>
    <row r="91" spans="1:7" ht="63.65" customHeight="1" x14ac:dyDescent="0.3">
      <c r="A91" s="16" t="s">
        <v>257</v>
      </c>
      <c r="B91" s="13" t="s">
        <v>304</v>
      </c>
      <c r="C91" s="206" t="s">
        <v>2313</v>
      </c>
      <c r="D91" s="206" t="s">
        <v>2316</v>
      </c>
      <c r="E91" s="206" t="s">
        <v>2314</v>
      </c>
      <c r="F91" s="206"/>
    </row>
    <row r="92" spans="1:7" ht="63.65" customHeight="1" x14ac:dyDescent="0.3">
      <c r="A92" s="16" t="s">
        <v>258</v>
      </c>
      <c r="B92" s="13" t="s">
        <v>304</v>
      </c>
      <c r="C92" s="206" t="s">
        <v>2313</v>
      </c>
      <c r="D92" s="206" t="s">
        <v>2316</v>
      </c>
      <c r="E92" s="206" t="s">
        <v>2314</v>
      </c>
      <c r="F92" s="206"/>
    </row>
    <row r="93" spans="1:7" ht="63.65" customHeight="1" x14ac:dyDescent="0.3">
      <c r="A93" s="20" t="s">
        <v>259</v>
      </c>
      <c r="B93" s="13" t="s">
        <v>260</v>
      </c>
      <c r="C93" s="206" t="s">
        <v>2320</v>
      </c>
      <c r="D93" s="206" t="s">
        <v>2313</v>
      </c>
      <c r="E93" s="206" t="s">
        <v>2319</v>
      </c>
      <c r="F93" s="206"/>
    </row>
    <row r="94" spans="1:7" ht="63.65" customHeight="1" x14ac:dyDescent="0.3">
      <c r="A94" s="20" t="s">
        <v>261</v>
      </c>
      <c r="B94" s="13" t="s">
        <v>2308</v>
      </c>
      <c r="C94" s="206" t="s">
        <v>2313</v>
      </c>
      <c r="D94" s="206" t="s">
        <v>2321</v>
      </c>
      <c r="E94" s="206" t="s">
        <v>2319</v>
      </c>
      <c r="F94" s="206" t="s">
        <v>2322</v>
      </c>
    </row>
    <row r="95" spans="1:7" ht="63.65" customHeight="1" x14ac:dyDescent="0.3">
      <c r="A95" s="20" t="s">
        <v>262</v>
      </c>
      <c r="B95" s="13" t="s">
        <v>130</v>
      </c>
      <c r="C95" s="206" t="s">
        <v>2313</v>
      </c>
      <c r="D95" s="206" t="s">
        <v>2319</v>
      </c>
      <c r="E95" s="206"/>
      <c r="F95" s="206"/>
    </row>
    <row r="96" spans="1:7" ht="63.65" customHeight="1" x14ac:dyDescent="0.3">
      <c r="A96" s="20" t="s">
        <v>263</v>
      </c>
      <c r="B96" s="13" t="s">
        <v>130</v>
      </c>
      <c r="C96" s="206" t="s">
        <v>2313</v>
      </c>
      <c r="D96" s="206" t="s">
        <v>2319</v>
      </c>
      <c r="E96" s="206"/>
      <c r="F96" s="206"/>
    </row>
    <row r="97" spans="1:7" ht="63.65" customHeight="1" x14ac:dyDescent="0.3">
      <c r="A97" s="20" t="s">
        <v>264</v>
      </c>
      <c r="B97" s="13" t="s">
        <v>130</v>
      </c>
      <c r="C97" s="206" t="s">
        <v>2313</v>
      </c>
      <c r="D97" s="206" t="s">
        <v>2319</v>
      </c>
      <c r="E97" s="206"/>
      <c r="F97" s="206"/>
    </row>
    <row r="98" spans="1:7" ht="63.65" customHeight="1" x14ac:dyDescent="0.3">
      <c r="A98" s="20" t="s">
        <v>265</v>
      </c>
      <c r="B98" s="13" t="s">
        <v>266</v>
      </c>
      <c r="C98" s="206" t="s">
        <v>2313</v>
      </c>
      <c r="D98" s="206" t="s">
        <v>2319</v>
      </c>
      <c r="E98" s="206"/>
      <c r="F98" s="206"/>
    </row>
    <row r="99" spans="1:7" ht="63.65" customHeight="1" x14ac:dyDescent="0.3">
      <c r="A99" s="16" t="s">
        <v>267</v>
      </c>
      <c r="B99" s="13" t="s">
        <v>304</v>
      </c>
      <c r="C99" s="206" t="s">
        <v>2313</v>
      </c>
      <c r="D99" s="206" t="s">
        <v>2316</v>
      </c>
      <c r="E99" s="206" t="s">
        <v>2314</v>
      </c>
      <c r="F99" s="206"/>
    </row>
    <row r="100" spans="1:7" ht="63.65" customHeight="1" x14ac:dyDescent="0.3">
      <c r="A100" s="20" t="s">
        <v>268</v>
      </c>
      <c r="B100" s="13" t="s">
        <v>130</v>
      </c>
      <c r="C100" s="206" t="s">
        <v>2313</v>
      </c>
      <c r="D100" s="206" t="s">
        <v>2319</v>
      </c>
      <c r="E100" s="206"/>
      <c r="F100" s="206"/>
    </row>
    <row r="101" spans="1:7" ht="63.65" customHeight="1" x14ac:dyDescent="0.3">
      <c r="A101" s="20" t="s">
        <v>269</v>
      </c>
      <c r="B101" s="13" t="s">
        <v>130</v>
      </c>
      <c r="C101" s="206" t="s">
        <v>2313</v>
      </c>
      <c r="D101" s="206" t="s">
        <v>2319</v>
      </c>
      <c r="E101" s="206"/>
      <c r="F101" s="206"/>
    </row>
    <row r="102" spans="1:7" ht="63.65" customHeight="1" x14ac:dyDescent="0.3">
      <c r="A102" s="20" t="s">
        <v>270</v>
      </c>
      <c r="B102" s="13" t="s">
        <v>130</v>
      </c>
      <c r="C102" s="206" t="s">
        <v>2313</v>
      </c>
      <c r="D102" s="206" t="s">
        <v>2319</v>
      </c>
      <c r="E102" s="206"/>
      <c r="F102" s="206"/>
    </row>
    <row r="103" spans="1:7" ht="63.65" customHeight="1" x14ac:dyDescent="0.3">
      <c r="A103" s="20" t="s">
        <v>271</v>
      </c>
      <c r="B103" s="13" t="s">
        <v>130</v>
      </c>
      <c r="C103" s="206" t="s">
        <v>2313</v>
      </c>
      <c r="D103" s="206" t="s">
        <v>2319</v>
      </c>
      <c r="E103" s="206"/>
      <c r="F103" s="206"/>
    </row>
    <row r="104" spans="1:7" ht="63.65" customHeight="1" x14ac:dyDescent="0.3">
      <c r="A104" s="20" t="s">
        <v>272</v>
      </c>
      <c r="B104" s="13" t="s">
        <v>130</v>
      </c>
      <c r="C104" s="206" t="s">
        <v>2313</v>
      </c>
      <c r="D104" s="206" t="s">
        <v>2319</v>
      </c>
      <c r="E104" s="206"/>
      <c r="F104" s="206"/>
    </row>
    <row r="105" spans="1:7" ht="63.65" customHeight="1" x14ac:dyDescent="0.3">
      <c r="A105" s="20" t="s">
        <v>273</v>
      </c>
      <c r="B105" s="13" t="s">
        <v>130</v>
      </c>
      <c r="C105" s="206" t="s">
        <v>2313</v>
      </c>
      <c r="D105" s="206" t="s">
        <v>2319</v>
      </c>
      <c r="E105" s="206"/>
      <c r="F105" s="206"/>
    </row>
    <row r="106" spans="1:7" ht="63.65" customHeight="1" x14ac:dyDescent="0.3">
      <c r="A106" s="20" t="s">
        <v>274</v>
      </c>
      <c r="B106" s="13" t="s">
        <v>2303</v>
      </c>
      <c r="C106" s="206" t="s">
        <v>2319</v>
      </c>
      <c r="D106" s="206" t="s">
        <v>2314</v>
      </c>
      <c r="E106" s="206"/>
      <c r="F106" s="206"/>
    </row>
    <row r="107" spans="1:7" ht="63.65" customHeight="1" x14ac:dyDescent="0.3">
      <c r="A107" s="20" t="s">
        <v>275</v>
      </c>
      <c r="B107" s="13" t="s">
        <v>130</v>
      </c>
      <c r="C107" s="206" t="s">
        <v>2313</v>
      </c>
      <c r="D107" s="206" t="s">
        <v>2319</v>
      </c>
      <c r="E107" s="206"/>
      <c r="F107" s="206"/>
    </row>
    <row r="108" spans="1:7" ht="63.65" customHeight="1" x14ac:dyDescent="0.3">
      <c r="A108" s="20" t="s">
        <v>276</v>
      </c>
      <c r="B108" s="13" t="s">
        <v>130</v>
      </c>
      <c r="C108" s="206" t="s">
        <v>2313</v>
      </c>
      <c r="D108" s="206" t="s">
        <v>2319</v>
      </c>
      <c r="E108" s="206"/>
      <c r="F108" s="206"/>
    </row>
    <row r="109" spans="1:7" ht="63.65" customHeight="1" x14ac:dyDescent="0.3">
      <c r="A109" s="20" t="s">
        <v>277</v>
      </c>
      <c r="B109" s="13" t="s">
        <v>2309</v>
      </c>
      <c r="C109" s="206" t="s">
        <v>2319</v>
      </c>
      <c r="D109" s="206"/>
      <c r="E109" s="206"/>
      <c r="F109" s="206"/>
    </row>
    <row r="110" spans="1:7" ht="63.65" customHeight="1" x14ac:dyDescent="0.3">
      <c r="A110" s="20" t="s">
        <v>278</v>
      </c>
      <c r="B110" s="13" t="s">
        <v>130</v>
      </c>
      <c r="C110" s="206" t="s">
        <v>2313</v>
      </c>
      <c r="D110" s="206" t="s">
        <v>2319</v>
      </c>
      <c r="E110" s="206"/>
      <c r="F110" s="206"/>
    </row>
    <row r="111" spans="1:7" ht="63.65" customHeight="1" x14ac:dyDescent="0.3">
      <c r="A111" s="20" t="s">
        <v>279</v>
      </c>
      <c r="B111" s="13" t="s">
        <v>2309</v>
      </c>
      <c r="C111" s="206" t="s">
        <v>2319</v>
      </c>
      <c r="D111" s="206"/>
      <c r="E111" s="206"/>
      <c r="F111" s="206"/>
    </row>
    <row r="112" spans="1:7" ht="63.65" customHeight="1" x14ac:dyDescent="0.3">
      <c r="A112" s="16" t="s">
        <v>280</v>
      </c>
      <c r="B112" s="14" t="s">
        <v>298</v>
      </c>
      <c r="C112" s="206" t="s">
        <v>2313</v>
      </c>
      <c r="D112" s="206" t="s">
        <v>2314</v>
      </c>
      <c r="E112" s="206"/>
      <c r="F112" s="206"/>
      <c r="G112" s="68" t="s">
        <v>2315</v>
      </c>
    </row>
    <row r="113" spans="1:7" ht="63.65" customHeight="1" x14ac:dyDescent="0.3">
      <c r="A113" s="20" t="s">
        <v>281</v>
      </c>
      <c r="B113" s="13" t="s">
        <v>130</v>
      </c>
      <c r="C113" s="206" t="s">
        <v>2313</v>
      </c>
      <c r="D113" s="206" t="s">
        <v>2319</v>
      </c>
      <c r="E113" s="206"/>
      <c r="F113" s="206"/>
    </row>
    <row r="114" spans="1:7" ht="63.65" customHeight="1" x14ac:dyDescent="0.3">
      <c r="A114" s="16" t="s">
        <v>282</v>
      </c>
      <c r="B114" s="27" t="s">
        <v>284</v>
      </c>
      <c r="C114" s="206" t="s">
        <v>2314</v>
      </c>
      <c r="D114" s="206" t="s">
        <v>2313</v>
      </c>
      <c r="E114" s="206"/>
      <c r="F114" s="206"/>
      <c r="G114" s="68" t="s">
        <v>2315</v>
      </c>
    </row>
    <row r="115" spans="1:7" ht="63.65" customHeight="1" x14ac:dyDescent="0.3">
      <c r="A115" s="16" t="s">
        <v>285</v>
      </c>
      <c r="B115" s="27" t="s">
        <v>206</v>
      </c>
      <c r="C115" s="206" t="s">
        <v>2314</v>
      </c>
      <c r="D115" s="206" t="s">
        <v>2313</v>
      </c>
      <c r="E115" s="206" t="s">
        <v>2316</v>
      </c>
      <c r="F115" s="206"/>
      <c r="G115" s="68" t="s">
        <v>2315</v>
      </c>
    </row>
    <row r="116" spans="1:7" ht="63.65" customHeight="1" x14ac:dyDescent="0.3">
      <c r="A116" s="16" t="s">
        <v>286</v>
      </c>
      <c r="B116" s="23" t="s">
        <v>206</v>
      </c>
      <c r="C116" s="206" t="s">
        <v>2314</v>
      </c>
      <c r="D116" s="206" t="s">
        <v>2313</v>
      </c>
      <c r="E116" s="206" t="s">
        <v>2316</v>
      </c>
      <c r="F116" s="206"/>
      <c r="G116" s="68" t="s">
        <v>2315</v>
      </c>
    </row>
    <row r="117" spans="1:7" ht="63.65" customHeight="1" x14ac:dyDescent="0.3">
      <c r="A117" s="16" t="s">
        <v>287</v>
      </c>
      <c r="B117" s="23" t="s">
        <v>288</v>
      </c>
      <c r="C117" s="206" t="s">
        <v>2314</v>
      </c>
      <c r="D117" s="206" t="s">
        <v>2313</v>
      </c>
      <c r="E117" s="206"/>
      <c r="F117" s="206"/>
      <c r="G117" s="68" t="s">
        <v>2315</v>
      </c>
    </row>
    <row r="118" spans="1:7" ht="63.65" customHeight="1" x14ac:dyDescent="0.3">
      <c r="A118" s="16" t="s">
        <v>289</v>
      </c>
      <c r="B118" s="23" t="s">
        <v>284</v>
      </c>
      <c r="C118" s="206" t="s">
        <v>2314</v>
      </c>
      <c r="D118" s="206" t="s">
        <v>2313</v>
      </c>
      <c r="E118" s="206"/>
      <c r="F118" s="206"/>
      <c r="G118" s="68" t="s">
        <v>2315</v>
      </c>
    </row>
    <row r="119" spans="1:7" ht="63.65" customHeight="1" x14ac:dyDescent="0.3">
      <c r="A119" s="16" t="s">
        <v>291</v>
      </c>
      <c r="B119" s="14" t="s">
        <v>2305</v>
      </c>
      <c r="C119" s="206" t="s">
        <v>2316</v>
      </c>
      <c r="D119" s="206" t="s">
        <v>2313</v>
      </c>
      <c r="E119" s="206" t="s">
        <v>2314</v>
      </c>
      <c r="F119" s="206"/>
    </row>
    <row r="120" spans="1:7" ht="63.65" customHeight="1" x14ac:dyDescent="0.3">
      <c r="A120" s="16" t="s">
        <v>293</v>
      </c>
      <c r="B120" s="14" t="s">
        <v>2305</v>
      </c>
      <c r="C120" s="206" t="s">
        <v>2316</v>
      </c>
      <c r="D120" s="206" t="s">
        <v>2313</v>
      </c>
      <c r="E120" s="206" t="s">
        <v>2314</v>
      </c>
      <c r="F120" s="206"/>
    </row>
    <row r="121" spans="1:7" ht="63.65" customHeight="1" x14ac:dyDescent="0.3">
      <c r="A121" s="16" t="s">
        <v>294</v>
      </c>
      <c r="B121" s="14" t="s">
        <v>2305</v>
      </c>
      <c r="C121" s="206" t="s">
        <v>2316</v>
      </c>
      <c r="D121" s="206" t="s">
        <v>2313</v>
      </c>
      <c r="E121" s="206" t="s">
        <v>2314</v>
      </c>
      <c r="F121" s="206"/>
    </row>
    <row r="122" spans="1:7" ht="63.65" customHeight="1" x14ac:dyDescent="0.3">
      <c r="A122" s="16" t="s">
        <v>295</v>
      </c>
      <c r="B122" s="14" t="s">
        <v>298</v>
      </c>
      <c r="C122" s="206" t="s">
        <v>2313</v>
      </c>
      <c r="D122" s="206" t="s">
        <v>2314</v>
      </c>
      <c r="E122" s="206"/>
      <c r="F122" s="206"/>
      <c r="G122" s="68" t="s">
        <v>2315</v>
      </c>
    </row>
    <row r="123" spans="1:7" ht="63.65" customHeight="1" x14ac:dyDescent="0.3">
      <c r="A123" s="16" t="s">
        <v>300</v>
      </c>
      <c r="B123" s="13" t="s">
        <v>301</v>
      </c>
      <c r="C123" s="206" t="s">
        <v>2313</v>
      </c>
      <c r="D123" s="206" t="s">
        <v>2316</v>
      </c>
      <c r="E123" s="206" t="s">
        <v>2314</v>
      </c>
      <c r="F123" s="206" t="s">
        <v>2320</v>
      </c>
    </row>
    <row r="124" spans="1:7" ht="63.65" customHeight="1" x14ac:dyDescent="0.3">
      <c r="A124" s="16" t="s">
        <v>303</v>
      </c>
      <c r="B124" s="13" t="s">
        <v>304</v>
      </c>
      <c r="C124" s="206" t="s">
        <v>2313</v>
      </c>
      <c r="D124" s="206" t="s">
        <v>2316</v>
      </c>
      <c r="E124" s="206" t="s">
        <v>2314</v>
      </c>
      <c r="F124" s="206"/>
    </row>
    <row r="125" spans="1:7" ht="63.65" customHeight="1" x14ac:dyDescent="0.3">
      <c r="A125" s="16" t="s">
        <v>306</v>
      </c>
      <c r="B125" s="13" t="s">
        <v>304</v>
      </c>
      <c r="C125" s="206" t="s">
        <v>2313</v>
      </c>
      <c r="D125" s="206" t="s">
        <v>2316</v>
      </c>
      <c r="E125" s="206" t="s">
        <v>2314</v>
      </c>
      <c r="F125" s="206"/>
    </row>
    <row r="126" spans="1:7" ht="63.65" customHeight="1" x14ac:dyDescent="0.3">
      <c r="A126" s="16" t="s">
        <v>307</v>
      </c>
      <c r="B126" s="13" t="s">
        <v>308</v>
      </c>
      <c r="C126" s="206" t="s">
        <v>2316</v>
      </c>
      <c r="D126" s="206" t="s">
        <v>2314</v>
      </c>
      <c r="E126" s="206"/>
      <c r="F126" s="206"/>
    </row>
    <row r="127" spans="1:7" ht="63.65" customHeight="1" x14ac:dyDescent="0.3">
      <c r="A127" s="16" t="s">
        <v>309</v>
      </c>
      <c r="B127" s="13" t="s">
        <v>304</v>
      </c>
      <c r="C127" s="206" t="s">
        <v>2313</v>
      </c>
      <c r="D127" s="206" t="s">
        <v>2316</v>
      </c>
      <c r="E127" s="206" t="s">
        <v>2314</v>
      </c>
      <c r="F127" s="206"/>
    </row>
    <row r="128" spans="1:7" ht="63.65" customHeight="1" x14ac:dyDescent="0.3">
      <c r="A128" s="16" t="s">
        <v>312</v>
      </c>
      <c r="B128" s="13" t="s">
        <v>313</v>
      </c>
      <c r="C128" s="206" t="s">
        <v>2313</v>
      </c>
      <c r="D128" s="206" t="s">
        <v>2316</v>
      </c>
      <c r="E128" s="206" t="s">
        <v>2314</v>
      </c>
      <c r="F128" s="206" t="s">
        <v>2320</v>
      </c>
    </row>
    <row r="129" spans="1:7" ht="63.65" customHeight="1" x14ac:dyDescent="0.3">
      <c r="A129" s="16" t="s">
        <v>318</v>
      </c>
      <c r="B129" s="15" t="s">
        <v>313</v>
      </c>
      <c r="C129" s="206" t="s">
        <v>2313</v>
      </c>
      <c r="D129" s="206" t="s">
        <v>2316</v>
      </c>
      <c r="E129" s="206" t="s">
        <v>2314</v>
      </c>
      <c r="F129" s="206" t="s">
        <v>2320</v>
      </c>
    </row>
    <row r="130" spans="1:7" ht="63.65" customHeight="1" x14ac:dyDescent="0.3">
      <c r="A130" s="16" t="s">
        <v>319</v>
      </c>
      <c r="B130" s="13" t="s">
        <v>298</v>
      </c>
      <c r="C130" s="206" t="s">
        <v>2313</v>
      </c>
      <c r="D130" s="206" t="s">
        <v>2314</v>
      </c>
      <c r="E130" s="206"/>
      <c r="F130" s="206"/>
      <c r="G130" s="68" t="s">
        <v>2315</v>
      </c>
    </row>
    <row r="131" spans="1:7" ht="63.65" customHeight="1" x14ac:dyDescent="0.3">
      <c r="A131" s="16" t="s">
        <v>320</v>
      </c>
      <c r="B131" s="13" t="s">
        <v>313</v>
      </c>
      <c r="C131" s="206" t="s">
        <v>2313</v>
      </c>
      <c r="D131" s="206" t="s">
        <v>2316</v>
      </c>
      <c r="E131" s="206" t="s">
        <v>2314</v>
      </c>
      <c r="F131" s="206" t="s">
        <v>2320</v>
      </c>
    </row>
    <row r="132" spans="1:7" ht="63.65" customHeight="1" x14ac:dyDescent="0.3">
      <c r="A132" s="16" t="s">
        <v>321</v>
      </c>
      <c r="B132" s="13" t="s">
        <v>304</v>
      </c>
      <c r="C132" s="206" t="s">
        <v>2313</v>
      </c>
      <c r="D132" s="206" t="s">
        <v>2316</v>
      </c>
      <c r="E132" s="206" t="s">
        <v>2314</v>
      </c>
      <c r="F132" s="206"/>
    </row>
    <row r="133" spans="1:7" ht="63.65" customHeight="1" x14ac:dyDescent="0.3">
      <c r="A133" s="16" t="s">
        <v>322</v>
      </c>
      <c r="B133" s="13" t="s">
        <v>313</v>
      </c>
      <c r="C133" s="206" t="s">
        <v>2313</v>
      </c>
      <c r="D133" s="206" t="s">
        <v>2316</v>
      </c>
      <c r="E133" s="206" t="s">
        <v>2314</v>
      </c>
      <c r="F133" s="206" t="s">
        <v>2320</v>
      </c>
    </row>
    <row r="134" spans="1:7" ht="63.65" customHeight="1" x14ac:dyDescent="0.3">
      <c r="A134" s="16" t="s">
        <v>324</v>
      </c>
      <c r="B134" s="13" t="s">
        <v>313</v>
      </c>
      <c r="C134" s="206" t="s">
        <v>2313</v>
      </c>
      <c r="D134" s="206" t="s">
        <v>2316</v>
      </c>
      <c r="E134" s="206" t="s">
        <v>2314</v>
      </c>
      <c r="F134" s="206" t="s">
        <v>2320</v>
      </c>
    </row>
    <row r="135" spans="1:7" ht="63.65" customHeight="1" x14ac:dyDescent="0.3">
      <c r="A135" s="16" t="s">
        <v>325</v>
      </c>
      <c r="B135" s="13" t="s">
        <v>301</v>
      </c>
      <c r="C135" s="206" t="s">
        <v>2313</v>
      </c>
      <c r="D135" s="206" t="s">
        <v>2316</v>
      </c>
      <c r="E135" s="206" t="s">
        <v>2314</v>
      </c>
      <c r="F135" s="206" t="s">
        <v>2320</v>
      </c>
    </row>
    <row r="136" spans="1:7" ht="63.65" customHeight="1" x14ac:dyDescent="0.3">
      <c r="A136" s="16" t="s">
        <v>326</v>
      </c>
      <c r="B136" s="23" t="s">
        <v>328</v>
      </c>
      <c r="C136" s="206" t="s">
        <v>2314</v>
      </c>
      <c r="D136" s="206" t="s">
        <v>2313</v>
      </c>
      <c r="E136" s="206" t="s">
        <v>2316</v>
      </c>
      <c r="F136" s="206"/>
      <c r="G136" s="68" t="s">
        <v>2315</v>
      </c>
    </row>
    <row r="137" spans="1:7" ht="63.65" customHeight="1" x14ac:dyDescent="0.3">
      <c r="A137" s="16" t="s">
        <v>331</v>
      </c>
      <c r="B137" s="23" t="s">
        <v>332</v>
      </c>
      <c r="C137" s="206" t="s">
        <v>2314</v>
      </c>
      <c r="D137" s="206"/>
      <c r="E137" s="206"/>
      <c r="F137" s="206"/>
    </row>
    <row r="138" spans="1:7" ht="63.65" customHeight="1" x14ac:dyDescent="0.3">
      <c r="A138" s="16" t="s">
        <v>334</v>
      </c>
      <c r="B138" s="23" t="s">
        <v>328</v>
      </c>
      <c r="C138" s="206" t="s">
        <v>2314</v>
      </c>
      <c r="D138" s="206" t="s">
        <v>2313</v>
      </c>
      <c r="E138" s="206" t="s">
        <v>2316</v>
      </c>
      <c r="F138" s="206"/>
      <c r="G138" s="68" t="s">
        <v>2315</v>
      </c>
    </row>
    <row r="139" spans="1:7" ht="63.65" customHeight="1" x14ac:dyDescent="0.3">
      <c r="A139" s="16" t="s">
        <v>336</v>
      </c>
      <c r="B139" s="23" t="s">
        <v>328</v>
      </c>
      <c r="C139" s="206" t="s">
        <v>2314</v>
      </c>
      <c r="D139" s="206" t="s">
        <v>2313</v>
      </c>
      <c r="E139" s="206" t="s">
        <v>2316</v>
      </c>
      <c r="F139" s="206"/>
      <c r="G139" s="68" t="s">
        <v>2315</v>
      </c>
    </row>
    <row r="140" spans="1:7" ht="63.65" customHeight="1" x14ac:dyDescent="0.3">
      <c r="A140" s="13" t="s">
        <v>338</v>
      </c>
      <c r="B140" s="13" t="s">
        <v>339</v>
      </c>
      <c r="C140" s="206" t="s">
        <v>2313</v>
      </c>
      <c r="D140" s="206"/>
      <c r="E140" s="206"/>
      <c r="F140" s="206"/>
    </row>
    <row r="141" spans="1:7" ht="63.65" customHeight="1" x14ac:dyDescent="0.3">
      <c r="A141" s="13" t="s">
        <v>340</v>
      </c>
      <c r="B141" s="14" t="s">
        <v>91</v>
      </c>
      <c r="C141" s="206" t="s">
        <v>2313</v>
      </c>
      <c r="D141" s="206" t="s">
        <v>2314</v>
      </c>
      <c r="E141" s="206"/>
      <c r="F141" s="206"/>
      <c r="G141" s="68" t="s">
        <v>2315</v>
      </c>
    </row>
    <row r="142" spans="1:7" ht="63.65" customHeight="1" x14ac:dyDescent="0.3">
      <c r="A142" s="13" t="s">
        <v>341</v>
      </c>
      <c r="B142" s="14" t="s">
        <v>152</v>
      </c>
      <c r="C142" s="206" t="s">
        <v>2314</v>
      </c>
      <c r="D142" s="206"/>
      <c r="E142" s="206"/>
      <c r="F142" s="206"/>
    </row>
    <row r="143" spans="1:7" ht="63.65" customHeight="1" x14ac:dyDescent="0.3">
      <c r="A143" s="16" t="s">
        <v>343</v>
      </c>
      <c r="B143" s="14" t="s">
        <v>2310</v>
      </c>
      <c r="C143" s="206" t="s">
        <v>2323</v>
      </c>
      <c r="D143" s="206" t="s">
        <v>2324</v>
      </c>
      <c r="E143" s="206" t="s">
        <v>2325</v>
      </c>
      <c r="F143" s="206" t="s">
        <v>2326</v>
      </c>
    </row>
    <row r="144" spans="1:7" ht="63.65" customHeight="1" x14ac:dyDescent="0.3">
      <c r="A144" s="16" t="s">
        <v>344</v>
      </c>
      <c r="B144" s="14" t="s">
        <v>2310</v>
      </c>
      <c r="C144" s="206" t="s">
        <v>2323</v>
      </c>
      <c r="D144" s="206" t="s">
        <v>2324</v>
      </c>
      <c r="E144" s="206" t="s">
        <v>2325</v>
      </c>
      <c r="F144" s="206" t="s">
        <v>2326</v>
      </c>
    </row>
    <row r="145" spans="1:7" ht="63.65" customHeight="1" x14ac:dyDescent="0.3">
      <c r="A145" s="16" t="s">
        <v>346</v>
      </c>
      <c r="B145" s="14" t="s">
        <v>2310</v>
      </c>
      <c r="C145" s="206" t="s">
        <v>2323</v>
      </c>
      <c r="D145" s="206" t="s">
        <v>2324</v>
      </c>
      <c r="E145" s="206" t="s">
        <v>2325</v>
      </c>
      <c r="F145" s="206" t="s">
        <v>2326</v>
      </c>
    </row>
    <row r="146" spans="1:7" ht="63.65" customHeight="1" x14ac:dyDescent="0.3">
      <c r="A146" s="16" t="s">
        <v>347</v>
      </c>
      <c r="B146" s="14" t="s">
        <v>2310</v>
      </c>
      <c r="C146" s="206" t="s">
        <v>2323</v>
      </c>
      <c r="D146" s="206" t="s">
        <v>2324</v>
      </c>
      <c r="E146" s="206" t="s">
        <v>2325</v>
      </c>
      <c r="F146" s="206" t="s">
        <v>2326</v>
      </c>
    </row>
    <row r="147" spans="1:7" ht="63.65" customHeight="1" x14ac:dyDescent="0.3">
      <c r="A147" s="16" t="s">
        <v>348</v>
      </c>
      <c r="B147" s="14" t="s">
        <v>2310</v>
      </c>
      <c r="C147" s="206" t="s">
        <v>2323</v>
      </c>
      <c r="D147" s="206" t="s">
        <v>2324</v>
      </c>
      <c r="E147" s="206" t="s">
        <v>2325</v>
      </c>
      <c r="F147" s="206" t="s">
        <v>2326</v>
      </c>
    </row>
    <row r="148" spans="1:7" ht="63.65" customHeight="1" x14ac:dyDescent="0.3">
      <c r="A148" s="16" t="s">
        <v>349</v>
      </c>
      <c r="B148" s="14" t="s">
        <v>2310</v>
      </c>
      <c r="C148" s="206" t="s">
        <v>2323</v>
      </c>
      <c r="D148" s="206" t="s">
        <v>2324</v>
      </c>
      <c r="E148" s="206" t="s">
        <v>2325</v>
      </c>
      <c r="F148" s="206" t="s">
        <v>2326</v>
      </c>
    </row>
    <row r="149" spans="1:7" ht="63.65" customHeight="1" x14ac:dyDescent="0.3">
      <c r="A149" s="16" t="s">
        <v>350</v>
      </c>
      <c r="B149" s="14" t="s">
        <v>2310</v>
      </c>
      <c r="C149" s="206" t="s">
        <v>2323</v>
      </c>
      <c r="D149" s="206" t="s">
        <v>2324</v>
      </c>
      <c r="E149" s="206" t="s">
        <v>2325</v>
      </c>
      <c r="F149" s="206" t="s">
        <v>2326</v>
      </c>
    </row>
    <row r="150" spans="1:7" ht="63.65" customHeight="1" x14ac:dyDescent="0.3">
      <c r="A150" s="16" t="s">
        <v>351</v>
      </c>
      <c r="B150" s="14" t="s">
        <v>2310</v>
      </c>
      <c r="C150" s="206" t="s">
        <v>2323</v>
      </c>
      <c r="D150" s="206" t="s">
        <v>2324</v>
      </c>
      <c r="E150" s="206" t="s">
        <v>2325</v>
      </c>
      <c r="F150" s="206" t="s">
        <v>2326</v>
      </c>
    </row>
    <row r="151" spans="1:7" ht="63.65" customHeight="1" x14ac:dyDescent="0.3">
      <c r="A151" s="16" t="s">
        <v>352</v>
      </c>
      <c r="B151" s="14" t="s">
        <v>2310</v>
      </c>
      <c r="C151" s="206" t="s">
        <v>2323</v>
      </c>
      <c r="D151" s="206" t="s">
        <v>2324</v>
      </c>
      <c r="E151" s="206" t="s">
        <v>2325</v>
      </c>
      <c r="F151" s="206" t="s">
        <v>2326</v>
      </c>
    </row>
    <row r="152" spans="1:7" ht="63.65" customHeight="1" x14ac:dyDescent="0.3">
      <c r="A152" s="16" t="s">
        <v>353</v>
      </c>
      <c r="B152" s="14" t="s">
        <v>2310</v>
      </c>
      <c r="C152" s="206" t="s">
        <v>2323</v>
      </c>
      <c r="D152" s="206" t="s">
        <v>2324</v>
      </c>
      <c r="E152" s="206" t="s">
        <v>2325</v>
      </c>
      <c r="F152" s="206" t="s">
        <v>2326</v>
      </c>
    </row>
    <row r="153" spans="1:7" ht="63.65" customHeight="1" x14ac:dyDescent="0.3">
      <c r="A153" s="16" t="s">
        <v>354</v>
      </c>
      <c r="B153" s="14" t="s">
        <v>2310</v>
      </c>
      <c r="C153" s="206" t="s">
        <v>2323</v>
      </c>
      <c r="D153" s="206" t="s">
        <v>2324</v>
      </c>
      <c r="E153" s="206" t="s">
        <v>2325</v>
      </c>
      <c r="F153" s="206" t="s">
        <v>2326</v>
      </c>
    </row>
    <row r="154" spans="1:7" ht="63.65" customHeight="1" x14ac:dyDescent="0.3">
      <c r="A154" s="16" t="s">
        <v>355</v>
      </c>
      <c r="B154" s="14" t="s">
        <v>2310</v>
      </c>
      <c r="C154" s="206" t="s">
        <v>2323</v>
      </c>
      <c r="D154" s="206" t="s">
        <v>2324</v>
      </c>
      <c r="E154" s="206" t="s">
        <v>2325</v>
      </c>
      <c r="F154" s="206" t="s">
        <v>2326</v>
      </c>
    </row>
    <row r="155" spans="1:7" ht="63.65" customHeight="1" x14ac:dyDescent="0.3">
      <c r="A155" s="16" t="s">
        <v>356</v>
      </c>
      <c r="B155" s="14" t="s">
        <v>2310</v>
      </c>
      <c r="C155" s="206" t="s">
        <v>2323</v>
      </c>
      <c r="D155" s="206" t="s">
        <v>2324</v>
      </c>
      <c r="E155" s="206" t="s">
        <v>2325</v>
      </c>
      <c r="F155" s="206" t="s">
        <v>2326</v>
      </c>
    </row>
    <row r="156" spans="1:7" ht="63.65" customHeight="1" x14ac:dyDescent="0.3">
      <c r="A156" s="16" t="s">
        <v>397</v>
      </c>
      <c r="B156" s="14" t="s">
        <v>2310</v>
      </c>
      <c r="C156" s="206" t="s">
        <v>2323</v>
      </c>
      <c r="D156" s="206" t="s">
        <v>2324</v>
      </c>
      <c r="E156" s="206" t="s">
        <v>2325</v>
      </c>
      <c r="F156" s="206" t="s">
        <v>2326</v>
      </c>
    </row>
    <row r="157" spans="1:7" ht="63.65" customHeight="1" x14ac:dyDescent="0.3">
      <c r="A157" s="16" t="s">
        <v>357</v>
      </c>
      <c r="B157" s="19" t="s">
        <v>358</v>
      </c>
      <c r="C157" s="206" t="s">
        <v>2316</v>
      </c>
      <c r="D157" s="206" t="s">
        <v>2327</v>
      </c>
      <c r="E157" s="206" t="s">
        <v>2313</v>
      </c>
      <c r="F157" s="206"/>
    </row>
    <row r="158" spans="1:7" ht="63.65" customHeight="1" x14ac:dyDescent="0.3">
      <c r="A158" s="16" t="s">
        <v>359</v>
      </c>
      <c r="B158" s="19" t="s">
        <v>360</v>
      </c>
      <c r="C158" s="206" t="s">
        <v>2316</v>
      </c>
      <c r="D158" s="206" t="s">
        <v>2314</v>
      </c>
      <c r="E158" s="206" t="s">
        <v>2313</v>
      </c>
      <c r="F158" s="206"/>
    </row>
    <row r="159" spans="1:7" ht="63.65" customHeight="1" x14ac:dyDescent="0.3">
      <c r="A159" s="16" t="s">
        <v>361</v>
      </c>
      <c r="B159" s="19" t="s">
        <v>360</v>
      </c>
      <c r="C159" s="206" t="s">
        <v>2316</v>
      </c>
      <c r="D159" s="206" t="s">
        <v>2314</v>
      </c>
      <c r="E159" s="206" t="s">
        <v>2313</v>
      </c>
      <c r="F159" s="206"/>
    </row>
    <row r="160" spans="1:7" ht="63.65" customHeight="1" x14ac:dyDescent="0.3">
      <c r="A160" s="16" t="s">
        <v>362</v>
      </c>
      <c r="B160" s="13" t="s">
        <v>298</v>
      </c>
      <c r="C160" s="206" t="s">
        <v>2313</v>
      </c>
      <c r="D160" s="206" t="s">
        <v>2314</v>
      </c>
      <c r="E160" s="206"/>
      <c r="F160" s="206"/>
      <c r="G160" s="68" t="s">
        <v>2315</v>
      </c>
    </row>
    <row r="161" spans="1:7" ht="63.65" customHeight="1" x14ac:dyDescent="0.3">
      <c r="A161" s="16" t="s">
        <v>367</v>
      </c>
      <c r="B161" s="13" t="s">
        <v>298</v>
      </c>
      <c r="C161" s="206" t="s">
        <v>2313</v>
      </c>
      <c r="D161" s="206" t="s">
        <v>2314</v>
      </c>
      <c r="E161" s="206"/>
      <c r="F161" s="206"/>
      <c r="G161" s="68" t="s">
        <v>2315</v>
      </c>
    </row>
    <row r="162" spans="1:7" ht="63.65" customHeight="1" x14ac:dyDescent="0.3">
      <c r="A162" s="16" t="s">
        <v>371</v>
      </c>
      <c r="B162" s="13" t="s">
        <v>152</v>
      </c>
      <c r="C162" s="206" t="s">
        <v>2314</v>
      </c>
      <c r="D162" s="206"/>
      <c r="E162" s="206"/>
      <c r="F162" s="206"/>
    </row>
    <row r="163" spans="1:7" ht="63.65" customHeight="1" x14ac:dyDescent="0.3">
      <c r="A163" s="16" t="s">
        <v>374</v>
      </c>
      <c r="B163" s="13" t="s">
        <v>152</v>
      </c>
      <c r="C163" s="206" t="s">
        <v>2314</v>
      </c>
      <c r="D163" s="206"/>
      <c r="E163" s="206"/>
      <c r="F163" s="206"/>
    </row>
    <row r="164" spans="1:7" ht="63.65" customHeight="1" x14ac:dyDescent="0.3">
      <c r="A164" s="16" t="s">
        <v>375</v>
      </c>
      <c r="B164" s="13" t="s">
        <v>152</v>
      </c>
      <c r="C164" s="206" t="s">
        <v>2314</v>
      </c>
      <c r="D164" s="206"/>
      <c r="E164" s="206"/>
      <c r="F164" s="206"/>
    </row>
    <row r="165" spans="1:7" ht="63.65" customHeight="1" x14ac:dyDescent="0.3">
      <c r="A165" s="16" t="s">
        <v>377</v>
      </c>
      <c r="B165" s="13" t="s">
        <v>152</v>
      </c>
      <c r="C165" s="206" t="s">
        <v>2314</v>
      </c>
      <c r="D165" s="206"/>
      <c r="E165" s="206"/>
      <c r="F165" s="206"/>
    </row>
    <row r="166" spans="1:7" ht="63.65" customHeight="1" x14ac:dyDescent="0.3">
      <c r="A166" s="16" t="s">
        <v>378</v>
      </c>
      <c r="B166" s="13" t="s">
        <v>152</v>
      </c>
      <c r="C166" s="206" t="s">
        <v>2314</v>
      </c>
      <c r="D166" s="206"/>
      <c r="E166" s="206"/>
      <c r="F166" s="206"/>
    </row>
    <row r="167" spans="1:7" ht="63.65" customHeight="1" x14ac:dyDescent="0.3">
      <c r="A167" s="28" t="s">
        <v>379</v>
      </c>
      <c r="B167" s="13" t="s">
        <v>206</v>
      </c>
      <c r="C167" s="206" t="s">
        <v>2314</v>
      </c>
      <c r="D167" s="206" t="s">
        <v>2313</v>
      </c>
      <c r="E167" s="206" t="s">
        <v>2316</v>
      </c>
      <c r="F167" s="206"/>
      <c r="G167" s="68" t="s">
        <v>2315</v>
      </c>
    </row>
    <row r="168" spans="1:7" ht="63.65" customHeight="1" x14ac:dyDescent="0.3">
      <c r="A168" s="28" t="s">
        <v>380</v>
      </c>
      <c r="B168" s="13" t="s">
        <v>206</v>
      </c>
      <c r="C168" s="206" t="s">
        <v>2314</v>
      </c>
      <c r="D168" s="206" t="s">
        <v>2313</v>
      </c>
      <c r="E168" s="206" t="s">
        <v>2316</v>
      </c>
      <c r="F168" s="206"/>
      <c r="G168" s="68" t="s">
        <v>2315</v>
      </c>
    </row>
    <row r="169" spans="1:7" ht="63.65" customHeight="1" x14ac:dyDescent="0.3">
      <c r="A169" s="28" t="s">
        <v>382</v>
      </c>
      <c r="B169" s="13" t="s">
        <v>206</v>
      </c>
      <c r="C169" s="206" t="s">
        <v>2314</v>
      </c>
      <c r="D169" s="206" t="s">
        <v>2313</v>
      </c>
      <c r="E169" s="206" t="s">
        <v>2316</v>
      </c>
      <c r="F169" s="206"/>
      <c r="G169" s="68" t="s">
        <v>2315</v>
      </c>
    </row>
    <row r="170" spans="1:7" ht="63.65" customHeight="1" x14ac:dyDescent="0.3">
      <c r="A170" s="28" t="s">
        <v>383</v>
      </c>
      <c r="B170" s="13" t="s">
        <v>206</v>
      </c>
      <c r="C170" s="206" t="s">
        <v>2314</v>
      </c>
      <c r="D170" s="206" t="s">
        <v>2313</v>
      </c>
      <c r="E170" s="206" t="s">
        <v>2316</v>
      </c>
      <c r="F170" s="206"/>
      <c r="G170" s="68" t="s">
        <v>2315</v>
      </c>
    </row>
    <row r="171" spans="1:7" ht="63.65" customHeight="1" x14ac:dyDescent="0.3">
      <c r="A171" s="28" t="s">
        <v>384</v>
      </c>
      <c r="B171" s="13" t="s">
        <v>206</v>
      </c>
      <c r="C171" s="206" t="s">
        <v>2314</v>
      </c>
      <c r="D171" s="206" t="s">
        <v>2313</v>
      </c>
      <c r="E171" s="206" t="s">
        <v>2316</v>
      </c>
      <c r="F171" s="206"/>
      <c r="G171" s="68" t="s">
        <v>2315</v>
      </c>
    </row>
    <row r="172" spans="1:7" ht="63.65" customHeight="1" x14ac:dyDescent="0.3">
      <c r="A172" s="28" t="s">
        <v>385</v>
      </c>
      <c r="B172" s="13" t="s">
        <v>206</v>
      </c>
      <c r="C172" s="206" t="s">
        <v>2314</v>
      </c>
      <c r="D172" s="206" t="s">
        <v>2313</v>
      </c>
      <c r="E172" s="206" t="s">
        <v>2316</v>
      </c>
      <c r="F172" s="206"/>
      <c r="G172" s="68" t="s">
        <v>2315</v>
      </c>
    </row>
    <row r="173" spans="1:7" ht="63.65" customHeight="1" x14ac:dyDescent="0.3">
      <c r="A173" s="29" t="s">
        <v>386</v>
      </c>
      <c r="B173" s="30" t="s">
        <v>2311</v>
      </c>
      <c r="C173" s="206" t="s">
        <v>2314</v>
      </c>
      <c r="D173" s="206" t="s">
        <v>2313</v>
      </c>
      <c r="E173" s="206" t="s">
        <v>2316</v>
      </c>
      <c r="F173" s="206" t="s">
        <v>2328</v>
      </c>
      <c r="G173" s="68" t="s">
        <v>2315</v>
      </c>
    </row>
    <row r="174" spans="1:7" ht="63.65" customHeight="1" x14ac:dyDescent="0.3">
      <c r="A174" s="32" t="s">
        <v>379</v>
      </c>
      <c r="B174" s="31" t="s">
        <v>2311</v>
      </c>
      <c r="C174" s="206" t="s">
        <v>2314</v>
      </c>
      <c r="D174" s="206" t="s">
        <v>2313</v>
      </c>
      <c r="E174" s="206" t="s">
        <v>2316</v>
      </c>
      <c r="F174" s="206" t="s">
        <v>2328</v>
      </c>
      <c r="G174" s="68" t="s">
        <v>2315</v>
      </c>
    </row>
    <row r="175" spans="1:7" ht="63.65" customHeight="1" x14ac:dyDescent="0.3">
      <c r="A175" s="34" t="s">
        <v>387</v>
      </c>
      <c r="B175" s="31" t="s">
        <v>206</v>
      </c>
      <c r="C175" s="206" t="s">
        <v>2314</v>
      </c>
      <c r="D175" s="206" t="s">
        <v>2313</v>
      </c>
      <c r="E175" s="206" t="s">
        <v>2316</v>
      </c>
      <c r="F175" s="206"/>
      <c r="G175" s="68" t="s">
        <v>2315</v>
      </c>
    </row>
    <row r="176" spans="1:7" ht="63.65" customHeight="1" x14ac:dyDescent="0.3">
      <c r="A176" s="34" t="s">
        <v>388</v>
      </c>
      <c r="B176" s="31" t="s">
        <v>206</v>
      </c>
      <c r="C176" s="206" t="s">
        <v>2314</v>
      </c>
      <c r="D176" s="206" t="s">
        <v>2313</v>
      </c>
      <c r="E176" s="206" t="s">
        <v>2316</v>
      </c>
      <c r="F176" s="206"/>
      <c r="G176" s="68" t="s">
        <v>2315</v>
      </c>
    </row>
    <row r="177" spans="1:7" ht="63.65" customHeight="1" x14ac:dyDescent="0.3">
      <c r="A177" s="34" t="s">
        <v>389</v>
      </c>
      <c r="B177" s="31" t="s">
        <v>206</v>
      </c>
      <c r="C177" s="206" t="s">
        <v>2314</v>
      </c>
      <c r="D177" s="206" t="s">
        <v>2313</v>
      </c>
      <c r="E177" s="206" t="s">
        <v>2316</v>
      </c>
      <c r="F177" s="206"/>
      <c r="G177" s="68" t="s">
        <v>2315</v>
      </c>
    </row>
    <row r="178" spans="1:7" ht="63.65" customHeight="1" x14ac:dyDescent="0.3">
      <c r="A178" s="34" t="s">
        <v>390</v>
      </c>
      <c r="B178" s="31" t="s">
        <v>206</v>
      </c>
      <c r="C178" s="206" t="s">
        <v>2314</v>
      </c>
      <c r="D178" s="206" t="s">
        <v>2313</v>
      </c>
      <c r="E178" s="206" t="s">
        <v>2316</v>
      </c>
      <c r="F178" s="206"/>
      <c r="G178" s="68" t="s">
        <v>2315</v>
      </c>
    </row>
  </sheetData>
  <autoFilter ref="A1:F211" xr:uid="{00000000-0009-0000-0000-00000D000000}"/>
  <conditionalFormatting sqref="A2:A15 A17:A22 A24:A92 A99 A112 A114:A178">
    <cfRule type="cellIs" dxfId="7" priority="2" operator="equal">
      <formula>1</formula>
    </cfRule>
  </conditionalFormatting>
  <conditionalFormatting sqref="B2:B178">
    <cfRule type="cellIs" dxfId="5" priority="4" operator="equal">
      <formula>1</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40604047-3890-4684-857F-91D3DE682865}">
            <xm:f>NOT(ISERROR(SEARCH("FALSO-",A2)))</xm:f>
            <xm:f>"FALSO-"</xm:f>
            <x14:dxf>
              <font>
                <b/>
                <i val="0"/>
                <color rgb="FFFF0000"/>
              </font>
            </x14:dxf>
          </x14:cfRule>
          <xm:sqref>A2:A15 A17:A22 A24:A92 A99 A112 A114:A178</xm:sqref>
        </x14:conditionalFormatting>
        <x14:conditionalFormatting xmlns:xm="http://schemas.microsoft.com/office/excel/2006/main">
          <x14:cfRule type="containsText" priority="5" operator="containsText" id="{9E3DCC5D-7848-4B84-B7FE-F8C5BAD4CA62}">
            <xm:f>NOT(ISERROR(SEARCH("FALSO-",B2)))</xm:f>
            <xm:f>"FALSO-"</xm:f>
            <x14:dxf>
              <font>
                <b/>
                <i val="0"/>
                <color rgb="FFFF0000"/>
              </font>
            </x14:dxf>
          </x14:cfRule>
          <xm:sqref>B2:B178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12"/>
  <sheetViews>
    <sheetView topLeftCell="H1" zoomScale="95" zoomScaleNormal="95" workbookViewId="0">
      <pane ySplit="1" topLeftCell="A80" activePane="bottomLeft" state="frozen"/>
      <selection activeCell="H1" sqref="H1"/>
      <selection pane="bottomLeft" activeCell="L3" sqref="L3"/>
    </sheetView>
  </sheetViews>
  <sheetFormatPr defaultColWidth="10.5" defaultRowHeight="15.5" x14ac:dyDescent="0.3"/>
  <cols>
    <col min="1" max="1" width="19.33203125" style="10" customWidth="1"/>
    <col min="2" max="2" width="111.08203125" style="10" customWidth="1"/>
    <col min="3" max="3" width="6.83203125" customWidth="1"/>
    <col min="4" max="4" width="9" customWidth="1"/>
    <col min="5" max="5" width="6.75" customWidth="1"/>
    <col min="6" max="6" width="41.25" customWidth="1"/>
    <col min="7" max="7" width="91.33203125" customWidth="1"/>
    <col min="8" max="8" width="90.25" customWidth="1"/>
    <col min="9" max="9" width="7.08203125" customWidth="1"/>
    <col min="10" max="10" width="7.58203125" customWidth="1"/>
    <col min="11" max="11" width="5.58203125" customWidth="1"/>
    <col min="12" max="12" width="49.33203125" customWidth="1"/>
    <col min="13" max="13" width="32.25" customWidth="1"/>
  </cols>
  <sheetData>
    <row r="1" spans="1:18" ht="32.25" customHeight="1" x14ac:dyDescent="0.3">
      <c r="A1" s="11" t="s">
        <v>2275</v>
      </c>
      <c r="B1" s="11" t="s">
        <v>25</v>
      </c>
      <c r="C1" t="s">
        <v>2276</v>
      </c>
      <c r="D1" t="s">
        <v>2329</v>
      </c>
      <c r="E1" t="s">
        <v>2330</v>
      </c>
      <c r="F1" t="s">
        <v>2279</v>
      </c>
      <c r="G1" t="s">
        <v>2331</v>
      </c>
      <c r="H1" t="s">
        <v>2332</v>
      </c>
      <c r="I1" t="s">
        <v>2278</v>
      </c>
      <c r="J1" t="s">
        <v>2333</v>
      </c>
      <c r="K1" t="s">
        <v>2334</v>
      </c>
      <c r="L1" t="s">
        <v>2283</v>
      </c>
      <c r="M1" t="s">
        <v>2335</v>
      </c>
      <c r="N1" t="s">
        <v>2336</v>
      </c>
      <c r="O1" t="s">
        <v>2281</v>
      </c>
      <c r="P1" t="s">
        <v>2337</v>
      </c>
      <c r="Q1" t="s">
        <v>2338</v>
      </c>
      <c r="R1" t="s">
        <v>2339</v>
      </c>
    </row>
    <row r="2" spans="1:18" ht="32.25" customHeight="1" x14ac:dyDescent="0.3">
      <c r="A2" s="12" t="s">
        <v>89</v>
      </c>
      <c r="B2" s="14" t="s">
        <v>2340</v>
      </c>
      <c r="C2">
        <f t="shared" ref="C2:C33" si="0">SEARCHB(".",B2,1)</f>
        <v>2</v>
      </c>
      <c r="D2">
        <f t="shared" ref="D2:D33" si="1">SEARCHB(";",B2,1)</f>
        <v>120</v>
      </c>
      <c r="E2">
        <f t="shared" ref="E2:E33" si="2">D2-C2</f>
        <v>118</v>
      </c>
      <c r="F2" t="str">
        <f t="shared" ref="F2:F33" si="3">MID(B2,C2+2,E2-2)</f>
        <v>Violação de dados pessoais que tenham armazenamento por período indeterminado (coluna 4|1), e por não haver descarte</v>
      </c>
      <c r="G2" t="str">
        <f t="shared" ref="G2:G33" si="4">REPLACE(B2,C2,1,"@")</f>
        <v xml:space="preserve">1@ Violação de dados pessoais que tenham armazenamento por período indeterminado (coluna 4|1), e por não haver descarte; </v>
      </c>
      <c r="H2" t="str">
        <f t="shared" ref="H2:H33" si="5">REPLACE(G2,D2,1,"@")</f>
        <v xml:space="preserve">1@ Violação de dados pessoais que tenham armazenamento por período indeterminado (coluna 4|1), e por não haver descarte@ </v>
      </c>
      <c r="I2" t="e">
        <f t="shared" ref="I2:I33" si="6">SEARCHB(".",G2,1)</f>
        <v>#VALUE!</v>
      </c>
      <c r="J2" t="e">
        <f t="shared" ref="J2:J33" si="7">SEARCHB(";",H2,1)</f>
        <v>#VALUE!</v>
      </c>
      <c r="K2" t="e">
        <f t="shared" ref="K2:K33" si="8">J2-I2</f>
        <v>#VALUE!</v>
      </c>
      <c r="L2" t="e">
        <f t="shared" ref="L2:L33" si="9">MID(H2,I2+2,K2-2)</f>
        <v>#VALUE!</v>
      </c>
      <c r="M2" t="e">
        <f t="shared" ref="M2:M33" si="10">REPLACE(H2,I2,1,"@")</f>
        <v>#VALUE!</v>
      </c>
      <c r="N2" t="e">
        <f t="shared" ref="N2:N33" si="11">REPLACE(M2,J2,1,"@")</f>
        <v>#VALUE!</v>
      </c>
      <c r="O2" t="e">
        <f t="shared" ref="O2:O33" si="12">SEARCHB(".",M2,1)</f>
        <v>#VALUE!</v>
      </c>
      <c r="P2" t="e">
        <f t="shared" ref="P2:P33" si="13">SEARCHB(";",N2,1)</f>
        <v>#VALUE!</v>
      </c>
      <c r="Q2" t="e">
        <f t="shared" ref="Q2:Q33" si="14">P2-O2</f>
        <v>#VALUE!</v>
      </c>
      <c r="R2" t="e">
        <f t="shared" ref="R2:R33" si="15">MID(N2,O2+2,P2-2)</f>
        <v>#VALUE!</v>
      </c>
    </row>
    <row r="3" spans="1:18" ht="32.25" customHeight="1" x14ac:dyDescent="0.3">
      <c r="A3" s="12" t="s">
        <v>99</v>
      </c>
      <c r="B3" s="14" t="s">
        <v>2341</v>
      </c>
      <c r="C3">
        <f t="shared" si="0"/>
        <v>2</v>
      </c>
      <c r="D3">
        <f t="shared" si="1"/>
        <v>120</v>
      </c>
      <c r="E3">
        <f t="shared" si="2"/>
        <v>118</v>
      </c>
      <c r="F3" t="str">
        <f t="shared" si="3"/>
        <v>Violação de dados pessoais que tenham armazenamento por período indeterminado (coluna 4|1), e por não haver descarte</v>
      </c>
      <c r="G3" t="str">
        <f t="shared" si="4"/>
        <v>1@ Violação de dados pessoais que tenham armazenamento por período indeterminado (coluna 4|1), e por não haver descarte;</v>
      </c>
      <c r="H3" t="str">
        <f t="shared" si="5"/>
        <v>1@ Violação de dados pessoais que tenham armazenamento por período indeterminado (coluna 4|1), e por não haver descarte@</v>
      </c>
      <c r="I3" t="e">
        <f t="shared" si="6"/>
        <v>#VALUE!</v>
      </c>
      <c r="J3" t="e">
        <f t="shared" si="7"/>
        <v>#VALUE!</v>
      </c>
      <c r="K3" t="e">
        <f t="shared" si="8"/>
        <v>#VALUE!</v>
      </c>
      <c r="L3" t="e">
        <f t="shared" si="9"/>
        <v>#VALUE!</v>
      </c>
      <c r="M3" t="e">
        <f t="shared" si="10"/>
        <v>#VALUE!</v>
      </c>
      <c r="N3" t="e">
        <f t="shared" si="11"/>
        <v>#VALUE!</v>
      </c>
      <c r="O3" t="e">
        <f t="shared" si="12"/>
        <v>#VALUE!</v>
      </c>
      <c r="P3" t="e">
        <f t="shared" si="13"/>
        <v>#VALUE!</v>
      </c>
      <c r="Q3" t="e">
        <f t="shared" si="14"/>
        <v>#VALUE!</v>
      </c>
      <c r="R3" t="e">
        <f t="shared" si="15"/>
        <v>#VALUE!</v>
      </c>
    </row>
    <row r="4" spans="1:18" ht="32.25" customHeight="1" x14ac:dyDescent="0.3">
      <c r="A4" s="16" t="s">
        <v>102</v>
      </c>
      <c r="B4" s="15" t="s">
        <v>2342</v>
      </c>
      <c r="C4">
        <f t="shared" si="0"/>
        <v>2</v>
      </c>
      <c r="D4">
        <f t="shared" si="1"/>
        <v>132</v>
      </c>
      <c r="E4">
        <f t="shared" si="2"/>
        <v>130</v>
      </c>
      <c r="F4" t="str">
        <f t="shared" si="3"/>
        <v>Exclusão ou perda de acesso pelo titular a contratos, serviços, produtos ou oportunidades (background check, scoring, profiling)</v>
      </c>
      <c r="G4" t="str">
        <f t="shared" si="4"/>
        <v>1@ Exclusão ou perda de acesso pelo titular a contratos, serviços, produtos ou oportunidades (background check, scoring, profiling);</v>
      </c>
      <c r="H4" t="str">
        <f t="shared" si="5"/>
        <v>1@ Exclusão ou perda de acesso pelo titular a contratos, serviços, produtos ou oportunidades (background check, scoring, profiling)@</v>
      </c>
      <c r="I4" t="e">
        <f t="shared" si="6"/>
        <v>#VALUE!</v>
      </c>
      <c r="J4" t="e">
        <f t="shared" si="7"/>
        <v>#VALUE!</v>
      </c>
      <c r="K4" t="e">
        <f t="shared" si="8"/>
        <v>#VALUE!</v>
      </c>
      <c r="L4" t="e">
        <f t="shared" si="9"/>
        <v>#VALUE!</v>
      </c>
      <c r="M4" t="e">
        <f t="shared" si="10"/>
        <v>#VALUE!</v>
      </c>
      <c r="N4" t="e">
        <f t="shared" si="11"/>
        <v>#VALUE!</v>
      </c>
      <c r="O4" t="e">
        <f t="shared" si="12"/>
        <v>#VALUE!</v>
      </c>
      <c r="P4" t="e">
        <f t="shared" si="13"/>
        <v>#VALUE!</v>
      </c>
      <c r="Q4" t="e">
        <f t="shared" si="14"/>
        <v>#VALUE!</v>
      </c>
      <c r="R4" t="e">
        <f t="shared" si="15"/>
        <v>#VALUE!</v>
      </c>
    </row>
    <row r="5" spans="1:18" ht="32.25" customHeight="1" x14ac:dyDescent="0.3">
      <c r="A5" s="16" t="s">
        <v>108</v>
      </c>
      <c r="B5" s="15" t="s">
        <v>2342</v>
      </c>
      <c r="C5">
        <f t="shared" si="0"/>
        <v>2</v>
      </c>
      <c r="D5">
        <f t="shared" si="1"/>
        <v>132</v>
      </c>
      <c r="E5">
        <f t="shared" si="2"/>
        <v>130</v>
      </c>
      <c r="F5" t="str">
        <f t="shared" si="3"/>
        <v>Exclusão ou perda de acesso pelo titular a contratos, serviços, produtos ou oportunidades (background check, scoring, profiling)</v>
      </c>
      <c r="G5" t="str">
        <f t="shared" si="4"/>
        <v>1@ Exclusão ou perda de acesso pelo titular a contratos, serviços, produtos ou oportunidades (background check, scoring, profiling);</v>
      </c>
      <c r="H5" t="str">
        <f t="shared" si="5"/>
        <v>1@ Exclusão ou perda de acesso pelo titular a contratos, serviços, produtos ou oportunidades (background check, scoring, profiling)@</v>
      </c>
      <c r="I5" t="e">
        <f t="shared" si="6"/>
        <v>#VALUE!</v>
      </c>
      <c r="J5" t="e">
        <f t="shared" si="7"/>
        <v>#VALUE!</v>
      </c>
      <c r="K5" t="e">
        <f t="shared" si="8"/>
        <v>#VALUE!</v>
      </c>
      <c r="L5" t="e">
        <f t="shared" si="9"/>
        <v>#VALUE!</v>
      </c>
      <c r="M5" t="e">
        <f t="shared" si="10"/>
        <v>#VALUE!</v>
      </c>
      <c r="N5" t="e">
        <f t="shared" si="11"/>
        <v>#VALUE!</v>
      </c>
      <c r="O5" t="e">
        <f t="shared" si="12"/>
        <v>#VALUE!</v>
      </c>
      <c r="P5" t="e">
        <f t="shared" si="13"/>
        <v>#VALUE!</v>
      </c>
      <c r="Q5" t="e">
        <f t="shared" si="14"/>
        <v>#VALUE!</v>
      </c>
      <c r="R5" t="e">
        <f t="shared" si="15"/>
        <v>#VALUE!</v>
      </c>
    </row>
    <row r="6" spans="1:18" ht="32.25" customHeight="1" x14ac:dyDescent="0.3">
      <c r="A6" s="16" t="s">
        <v>110</v>
      </c>
      <c r="B6" s="15" t="s">
        <v>2343</v>
      </c>
      <c r="C6">
        <f t="shared" si="0"/>
        <v>2</v>
      </c>
      <c r="D6">
        <f t="shared" si="1"/>
        <v>64</v>
      </c>
      <c r="E6">
        <f t="shared" si="2"/>
        <v>62</v>
      </c>
      <c r="F6" t="str">
        <f t="shared" si="3"/>
        <v>Dano material, perda financeira ou perda de lucros cessantes</v>
      </c>
      <c r="G6" t="str">
        <f t="shared" si="4"/>
        <v>1@ Dano material, perda financeira ou perda de lucros cessantes;</v>
      </c>
      <c r="H6" t="str">
        <f t="shared" si="5"/>
        <v>1@ Dano material, perda financeira ou perda de lucros cessantes@</v>
      </c>
      <c r="I6" t="e">
        <f t="shared" si="6"/>
        <v>#VALUE!</v>
      </c>
      <c r="J6" t="e">
        <f t="shared" si="7"/>
        <v>#VALUE!</v>
      </c>
      <c r="K6" t="e">
        <f t="shared" si="8"/>
        <v>#VALUE!</v>
      </c>
      <c r="L6" t="e">
        <f t="shared" si="9"/>
        <v>#VALUE!</v>
      </c>
      <c r="M6" t="e">
        <f t="shared" si="10"/>
        <v>#VALUE!</v>
      </c>
      <c r="N6" t="e">
        <f t="shared" si="11"/>
        <v>#VALUE!</v>
      </c>
      <c r="O6" t="e">
        <f t="shared" si="12"/>
        <v>#VALUE!</v>
      </c>
      <c r="P6" t="e">
        <f t="shared" si="13"/>
        <v>#VALUE!</v>
      </c>
      <c r="Q6" t="e">
        <f t="shared" si="14"/>
        <v>#VALUE!</v>
      </c>
      <c r="R6" t="e">
        <f t="shared" si="15"/>
        <v>#VALUE!</v>
      </c>
    </row>
    <row r="7" spans="1:18" ht="32.25" customHeight="1" x14ac:dyDescent="0.3">
      <c r="A7" s="16" t="s">
        <v>112</v>
      </c>
      <c r="B7" s="15" t="s">
        <v>2344</v>
      </c>
      <c r="C7">
        <f t="shared" si="0"/>
        <v>2</v>
      </c>
      <c r="D7">
        <f t="shared" si="1"/>
        <v>112</v>
      </c>
      <c r="E7">
        <f t="shared" si="2"/>
        <v>110</v>
      </c>
      <c r="F7" t="str">
        <f t="shared" si="3"/>
        <v>Impossibilidade/dificuldade de exercer seus direitos de titular ou perder controle sobre seus dados pessoais</v>
      </c>
      <c r="G7" t="str">
        <f t="shared" si="4"/>
        <v xml:space="preserve">1@ Impossibilidade/dificuldade de exercer seus direitos de titular ou perder controle sobre seus dados pessoais; </v>
      </c>
      <c r="H7" t="str">
        <f t="shared" si="5"/>
        <v xml:space="preserve">1@ Impossibilidade/dificuldade de exercer seus direitos de titular ou perder controle sobre seus dados pessoais@ </v>
      </c>
      <c r="I7" t="e">
        <f t="shared" si="6"/>
        <v>#VALUE!</v>
      </c>
      <c r="J7" t="e">
        <f t="shared" si="7"/>
        <v>#VALUE!</v>
      </c>
      <c r="K7" t="e">
        <f t="shared" si="8"/>
        <v>#VALUE!</v>
      </c>
      <c r="L7" t="e">
        <f t="shared" si="9"/>
        <v>#VALUE!</v>
      </c>
      <c r="M7" t="e">
        <f t="shared" si="10"/>
        <v>#VALUE!</v>
      </c>
      <c r="N7" t="e">
        <f t="shared" si="11"/>
        <v>#VALUE!</v>
      </c>
      <c r="O7" t="e">
        <f t="shared" si="12"/>
        <v>#VALUE!</v>
      </c>
      <c r="P7" t="e">
        <f t="shared" si="13"/>
        <v>#VALUE!</v>
      </c>
      <c r="Q7" t="e">
        <f t="shared" si="14"/>
        <v>#VALUE!</v>
      </c>
      <c r="R7" t="e">
        <f t="shared" si="15"/>
        <v>#VALUE!</v>
      </c>
    </row>
    <row r="8" spans="1:18" ht="32.25" customHeight="1" x14ac:dyDescent="0.3">
      <c r="A8" s="15" t="s">
        <v>114</v>
      </c>
      <c r="B8" s="15" t="s">
        <v>2345</v>
      </c>
      <c r="C8">
        <f t="shared" si="0"/>
        <v>2</v>
      </c>
      <c r="D8">
        <f t="shared" si="1"/>
        <v>112</v>
      </c>
      <c r="E8">
        <f t="shared" si="2"/>
        <v>110</v>
      </c>
      <c r="F8" t="str">
        <f t="shared" si="3"/>
        <v>Impossibilidade/dificuldade de exercer seus direitos de titular ou perder controle sobre seus dados pessoais</v>
      </c>
      <c r="G8" t="str">
        <f t="shared" si="4"/>
        <v>1@ Impossibilidade/dificuldade de exercer seus direitos de titular ou perder controle sobre seus dados pessoais; 2. Dificuldade/Negativa de acesso pelo titular a contratos, serviços, produtos ou oportunidades (background check, scoring, profiling);</v>
      </c>
      <c r="H8" t="str">
        <f t="shared" si="5"/>
        <v>1@ Impossibilidade/dificuldade de exercer seus direitos de titular ou perder controle sobre seus dados pessoais@ 2. Dificuldade/Negativa de acesso pelo titular a contratos, serviços, produtos ou oportunidades (background check, scoring, profiling);</v>
      </c>
      <c r="I8">
        <f t="shared" si="6"/>
        <v>115</v>
      </c>
      <c r="J8">
        <f t="shared" si="7"/>
        <v>248</v>
      </c>
      <c r="K8">
        <f t="shared" si="8"/>
        <v>133</v>
      </c>
      <c r="L8" t="str">
        <f t="shared" si="9"/>
        <v>Dificuldade/Negativa de acesso pelo titular a contratos, serviços, produtos ou oportunidades (background check, scoring, profiling)</v>
      </c>
      <c r="M8" t="str">
        <f t="shared" si="10"/>
        <v>1@ Impossibilidade/dificuldade de exercer seus direitos de titular ou perder controle sobre seus dados pessoais@ 2@ Dificuldade/Negativa de acesso pelo titular a contratos, serviços, produtos ou oportunidades (background check, scoring, profiling);</v>
      </c>
      <c r="N8" t="str">
        <f t="shared" si="11"/>
        <v>1@ Impossibilidade/dificuldade de exercer seus direitos de titular ou perder controle sobre seus dados pessoais@ 2@ Dificuldade/Negativa de acesso pelo titular a contratos, serviços, produtos ou oportunidades (background check, scoring, profiling)@</v>
      </c>
      <c r="O8" t="e">
        <f t="shared" si="12"/>
        <v>#VALUE!</v>
      </c>
      <c r="P8" t="e">
        <f t="shared" si="13"/>
        <v>#VALUE!</v>
      </c>
      <c r="Q8" t="e">
        <f t="shared" si="14"/>
        <v>#VALUE!</v>
      </c>
      <c r="R8" t="e">
        <f t="shared" si="15"/>
        <v>#VALUE!</v>
      </c>
    </row>
    <row r="9" spans="1:18" ht="32.25" customHeight="1" x14ac:dyDescent="0.3">
      <c r="A9" s="15" t="s">
        <v>116</v>
      </c>
      <c r="B9" s="15" t="s">
        <v>2346</v>
      </c>
      <c r="C9">
        <f t="shared" si="0"/>
        <v>2</v>
      </c>
      <c r="D9">
        <f t="shared" si="1"/>
        <v>53</v>
      </c>
      <c r="E9">
        <f t="shared" si="2"/>
        <v>51</v>
      </c>
      <c r="F9" t="str">
        <f t="shared" si="3"/>
        <v>Falsificação/Uso indevido de identidade ou fraude</v>
      </c>
      <c r="G9" t="str">
        <f t="shared" si="4"/>
        <v>1@ Falsificação/Uso indevido de identidade ou fraude;
2. Dano moral, reputacional ou à imagem;</v>
      </c>
      <c r="H9" t="str">
        <f t="shared" si="5"/>
        <v>1@ Falsificação/Uso indevido de identidade ou fraude@
2. Dano moral, reputacional ou à imagem;</v>
      </c>
      <c r="I9">
        <f t="shared" si="6"/>
        <v>56</v>
      </c>
      <c r="J9">
        <f t="shared" si="7"/>
        <v>94</v>
      </c>
      <c r="K9">
        <f t="shared" si="8"/>
        <v>38</v>
      </c>
      <c r="L9" t="str">
        <f t="shared" si="9"/>
        <v>Dano moral, reputacional ou à imagem</v>
      </c>
      <c r="M9" t="str">
        <f t="shared" si="10"/>
        <v>1@ Falsificação/Uso indevido de identidade ou fraude@
2@ Dano moral, reputacional ou à imagem;</v>
      </c>
      <c r="N9" t="str">
        <f t="shared" si="11"/>
        <v>1@ Falsificação/Uso indevido de identidade ou fraude@
2@ Dano moral, reputacional ou à imagem@</v>
      </c>
      <c r="O9" t="e">
        <f t="shared" si="12"/>
        <v>#VALUE!</v>
      </c>
      <c r="P9" t="e">
        <f t="shared" si="13"/>
        <v>#VALUE!</v>
      </c>
      <c r="Q9" t="e">
        <f t="shared" si="14"/>
        <v>#VALUE!</v>
      </c>
      <c r="R9" t="e">
        <f t="shared" si="15"/>
        <v>#VALUE!</v>
      </c>
    </row>
    <row r="10" spans="1:18" ht="32.25" customHeight="1" x14ac:dyDescent="0.3">
      <c r="A10" s="16" t="s">
        <v>119</v>
      </c>
      <c r="B10" s="15" t="s">
        <v>2347</v>
      </c>
      <c r="C10">
        <f t="shared" si="0"/>
        <v>2</v>
      </c>
      <c r="D10">
        <f t="shared" si="1"/>
        <v>135</v>
      </c>
      <c r="E10">
        <f t="shared" si="2"/>
        <v>133</v>
      </c>
      <c r="F10" t="str">
        <f t="shared" si="3"/>
        <v>Dificuldade/Negativa de acesso pelo titular a contratos, serviços, produtos ou oportunidades (background check, scoring, profiling)</v>
      </c>
      <c r="G10" t="str">
        <f t="shared" si="4"/>
        <v>1@ Dificuldade/Negativa de acesso pelo titular a contratos, serviços, produtos ou oportunidades (background check, scoring, profiling);
2. Dano material, perda financeira ou perda de lucros cessantes;</v>
      </c>
      <c r="H10" t="str">
        <f t="shared" si="5"/>
        <v>1@ Dificuldade/Negativa de acesso pelo titular a contratos, serviços, produtos ou oportunidades (background check, scoring, profiling)@
2. Dano material, perda financeira ou perda de lucros cessantes;</v>
      </c>
      <c r="I10">
        <f t="shared" si="6"/>
        <v>138</v>
      </c>
      <c r="J10">
        <f t="shared" si="7"/>
        <v>200</v>
      </c>
      <c r="K10">
        <f t="shared" si="8"/>
        <v>62</v>
      </c>
      <c r="L10" t="str">
        <f t="shared" si="9"/>
        <v>Dano material, perda financeira ou perda de lucros cessantes</v>
      </c>
      <c r="M10" t="str">
        <f t="shared" si="10"/>
        <v>1@ Dificuldade/Negativa de acesso pelo titular a contratos, serviços, produtos ou oportunidades (background check, scoring, profiling)@
2@ Dano material, perda financeira ou perda de lucros cessantes;</v>
      </c>
      <c r="N10" t="str">
        <f t="shared" si="11"/>
        <v>1@ Dificuldade/Negativa de acesso pelo titular a contratos, serviços, produtos ou oportunidades (background check, scoring, profiling)@
2@ Dano material, perda financeira ou perda de lucros cessantes@</v>
      </c>
      <c r="O10" t="e">
        <f t="shared" si="12"/>
        <v>#VALUE!</v>
      </c>
      <c r="P10" t="e">
        <f t="shared" si="13"/>
        <v>#VALUE!</v>
      </c>
      <c r="Q10" t="e">
        <f t="shared" si="14"/>
        <v>#VALUE!</v>
      </c>
      <c r="R10" t="e">
        <f t="shared" si="15"/>
        <v>#VALUE!</v>
      </c>
    </row>
    <row r="11" spans="1:18" ht="32.25" customHeight="1" x14ac:dyDescent="0.3">
      <c r="A11" s="16" t="s">
        <v>120</v>
      </c>
      <c r="B11" s="19" t="s">
        <v>2348</v>
      </c>
      <c r="C11">
        <f t="shared" si="0"/>
        <v>2</v>
      </c>
      <c r="D11">
        <f t="shared" si="1"/>
        <v>135</v>
      </c>
      <c r="E11">
        <f t="shared" si="2"/>
        <v>133</v>
      </c>
      <c r="F11" t="str">
        <f t="shared" si="3"/>
        <v>Dificuldade/Negativa de acesso pelo titular a contratos, serviços, produtos ou oportunidades (background check, scoring, profiling)</v>
      </c>
      <c r="G11" t="str">
        <f t="shared" si="4"/>
        <v>1@ Dificuldade/Negativa de acesso pelo titular a contratos, serviços, produtos ou oportunidades (background check, scoring, profiling);
2. Violação de dados pessoais que tenham armazenamento por período indeterminado (coluna 4|1), e por não haver descarte;</v>
      </c>
      <c r="H11" t="str">
        <f t="shared" si="5"/>
        <v>1@ Dificuldade/Negativa de acesso pelo titular a contratos, serviços, produtos ou oportunidades (background check, scoring, profiling)@
2. Violação de dados pessoais que tenham armazenamento por período indeterminado (coluna 4|1), e por não haver descarte;</v>
      </c>
      <c r="I11">
        <f t="shared" si="6"/>
        <v>138</v>
      </c>
      <c r="J11">
        <f t="shared" si="7"/>
        <v>256</v>
      </c>
      <c r="K11">
        <f t="shared" si="8"/>
        <v>118</v>
      </c>
      <c r="L11" t="str">
        <f t="shared" si="9"/>
        <v>Violação de dados pessoais que tenham armazenamento por período indeterminado (coluna 4|1), e por não haver descarte</v>
      </c>
      <c r="M11" t="str">
        <f t="shared" si="10"/>
        <v>1@ Dificuldade/Negativa de acesso pelo titular a contratos, serviços, produtos ou oportunidades (background check, scoring, profiling)@
2@ Violação de dados pessoais que tenham armazenamento por período indeterminado (coluna 4|1), e por não haver descarte;</v>
      </c>
      <c r="N11" t="str">
        <f t="shared" si="11"/>
        <v>1@ Dificuldade/Negativa de acesso pelo titular a contratos, serviços, produtos ou oportunidades (background check, scoring, profiling)@
2@ Violação de dados pessoais que tenham armazenamento por período indeterminado (coluna 4|1), e por não haver descarte@</v>
      </c>
      <c r="O11" t="e">
        <f t="shared" si="12"/>
        <v>#VALUE!</v>
      </c>
      <c r="P11" t="e">
        <f t="shared" si="13"/>
        <v>#VALUE!</v>
      </c>
      <c r="Q11" t="e">
        <f t="shared" si="14"/>
        <v>#VALUE!</v>
      </c>
      <c r="R11" t="e">
        <f t="shared" si="15"/>
        <v>#VALUE!</v>
      </c>
    </row>
    <row r="12" spans="1:18" ht="32.25" customHeight="1" x14ac:dyDescent="0.3">
      <c r="A12" s="16" t="s">
        <v>123</v>
      </c>
      <c r="B12" s="19" t="s">
        <v>2348</v>
      </c>
      <c r="C12">
        <f t="shared" si="0"/>
        <v>2</v>
      </c>
      <c r="D12">
        <f t="shared" si="1"/>
        <v>135</v>
      </c>
      <c r="E12">
        <f t="shared" si="2"/>
        <v>133</v>
      </c>
      <c r="F12" t="str">
        <f t="shared" si="3"/>
        <v>Dificuldade/Negativa de acesso pelo titular a contratos, serviços, produtos ou oportunidades (background check, scoring, profiling)</v>
      </c>
      <c r="G12" t="str">
        <f t="shared" si="4"/>
        <v>1@ Dificuldade/Negativa de acesso pelo titular a contratos, serviços, produtos ou oportunidades (background check, scoring, profiling);
2. Violação de dados pessoais que tenham armazenamento por período indeterminado (coluna 4|1), e por não haver descarte;</v>
      </c>
      <c r="H12" t="str">
        <f t="shared" si="5"/>
        <v>1@ Dificuldade/Negativa de acesso pelo titular a contratos, serviços, produtos ou oportunidades (background check, scoring, profiling)@
2. Violação de dados pessoais que tenham armazenamento por período indeterminado (coluna 4|1), e por não haver descarte;</v>
      </c>
      <c r="I12">
        <f t="shared" si="6"/>
        <v>138</v>
      </c>
      <c r="J12">
        <f t="shared" si="7"/>
        <v>256</v>
      </c>
      <c r="K12">
        <f t="shared" si="8"/>
        <v>118</v>
      </c>
      <c r="L12" t="str">
        <f t="shared" si="9"/>
        <v>Violação de dados pessoais que tenham armazenamento por período indeterminado (coluna 4|1), e por não haver descarte</v>
      </c>
      <c r="M12" t="str">
        <f t="shared" si="10"/>
        <v>1@ Dificuldade/Negativa de acesso pelo titular a contratos, serviços, produtos ou oportunidades (background check, scoring, profiling)@
2@ Violação de dados pessoais que tenham armazenamento por período indeterminado (coluna 4|1), e por não haver descarte;</v>
      </c>
      <c r="N12" t="str">
        <f t="shared" si="11"/>
        <v>1@ Dificuldade/Negativa de acesso pelo titular a contratos, serviços, produtos ou oportunidades (background check, scoring, profiling)@
2@ Violação de dados pessoais que tenham armazenamento por período indeterminado (coluna 4|1), e por não haver descarte@</v>
      </c>
      <c r="O12" t="e">
        <f t="shared" si="12"/>
        <v>#VALUE!</v>
      </c>
      <c r="P12" t="e">
        <f t="shared" si="13"/>
        <v>#VALUE!</v>
      </c>
      <c r="Q12" t="e">
        <f t="shared" si="14"/>
        <v>#VALUE!</v>
      </c>
      <c r="R12" t="e">
        <f t="shared" si="15"/>
        <v>#VALUE!</v>
      </c>
    </row>
    <row r="13" spans="1:18" ht="32.25" customHeight="1" x14ac:dyDescent="0.3">
      <c r="A13" s="16" t="s">
        <v>124</v>
      </c>
      <c r="B13" s="19" t="s">
        <v>2348</v>
      </c>
      <c r="C13">
        <f t="shared" si="0"/>
        <v>2</v>
      </c>
      <c r="D13">
        <f t="shared" si="1"/>
        <v>135</v>
      </c>
      <c r="E13">
        <f t="shared" si="2"/>
        <v>133</v>
      </c>
      <c r="F13" t="str">
        <f t="shared" si="3"/>
        <v>Dificuldade/Negativa de acesso pelo titular a contratos, serviços, produtos ou oportunidades (background check, scoring, profiling)</v>
      </c>
      <c r="G13" t="str">
        <f t="shared" si="4"/>
        <v>1@ Dificuldade/Negativa de acesso pelo titular a contratos, serviços, produtos ou oportunidades (background check, scoring, profiling);
2. Violação de dados pessoais que tenham armazenamento por período indeterminado (coluna 4|1), e por não haver descarte;</v>
      </c>
      <c r="H13" t="str">
        <f t="shared" si="5"/>
        <v>1@ Dificuldade/Negativa de acesso pelo titular a contratos, serviços, produtos ou oportunidades (background check, scoring, profiling)@
2. Violação de dados pessoais que tenham armazenamento por período indeterminado (coluna 4|1), e por não haver descarte;</v>
      </c>
      <c r="I13">
        <f t="shared" si="6"/>
        <v>138</v>
      </c>
      <c r="J13">
        <f t="shared" si="7"/>
        <v>256</v>
      </c>
      <c r="K13">
        <f t="shared" si="8"/>
        <v>118</v>
      </c>
      <c r="L13" t="str">
        <f t="shared" si="9"/>
        <v>Violação de dados pessoais que tenham armazenamento por período indeterminado (coluna 4|1), e por não haver descarte</v>
      </c>
      <c r="M13" t="str">
        <f t="shared" si="10"/>
        <v>1@ Dificuldade/Negativa de acesso pelo titular a contratos, serviços, produtos ou oportunidades (background check, scoring, profiling)@
2@ Violação de dados pessoais que tenham armazenamento por período indeterminado (coluna 4|1), e por não haver descarte;</v>
      </c>
      <c r="N13" t="str">
        <f t="shared" si="11"/>
        <v>1@ Dificuldade/Negativa de acesso pelo titular a contratos, serviços, produtos ou oportunidades (background check, scoring, profiling)@
2@ Violação de dados pessoais que tenham armazenamento por período indeterminado (coluna 4|1), e por não haver descarte@</v>
      </c>
      <c r="O13" t="e">
        <f t="shared" si="12"/>
        <v>#VALUE!</v>
      </c>
      <c r="P13" t="e">
        <f t="shared" si="13"/>
        <v>#VALUE!</v>
      </c>
      <c r="Q13" t="e">
        <f t="shared" si="14"/>
        <v>#VALUE!</v>
      </c>
      <c r="R13" t="e">
        <f t="shared" si="15"/>
        <v>#VALUE!</v>
      </c>
    </row>
    <row r="14" spans="1:18" ht="32.25" customHeight="1" x14ac:dyDescent="0.3">
      <c r="A14" s="16" t="s">
        <v>125</v>
      </c>
      <c r="B14" s="19" t="s">
        <v>2348</v>
      </c>
      <c r="C14">
        <f t="shared" si="0"/>
        <v>2</v>
      </c>
      <c r="D14">
        <f t="shared" si="1"/>
        <v>135</v>
      </c>
      <c r="E14">
        <f t="shared" si="2"/>
        <v>133</v>
      </c>
      <c r="F14" t="str">
        <f t="shared" si="3"/>
        <v>Dificuldade/Negativa de acesso pelo titular a contratos, serviços, produtos ou oportunidades (background check, scoring, profiling)</v>
      </c>
      <c r="G14" t="str">
        <f t="shared" si="4"/>
        <v>1@ Dificuldade/Negativa de acesso pelo titular a contratos, serviços, produtos ou oportunidades (background check, scoring, profiling);
2. Violação de dados pessoais que tenham armazenamento por período indeterminado (coluna 4|1), e por não haver descarte;</v>
      </c>
      <c r="H14" t="str">
        <f t="shared" si="5"/>
        <v>1@ Dificuldade/Negativa de acesso pelo titular a contratos, serviços, produtos ou oportunidades (background check, scoring, profiling)@
2. Violação de dados pessoais que tenham armazenamento por período indeterminado (coluna 4|1), e por não haver descarte;</v>
      </c>
      <c r="I14">
        <f t="shared" si="6"/>
        <v>138</v>
      </c>
      <c r="J14">
        <f t="shared" si="7"/>
        <v>256</v>
      </c>
      <c r="K14">
        <f t="shared" si="8"/>
        <v>118</v>
      </c>
      <c r="L14" t="str">
        <f t="shared" si="9"/>
        <v>Violação de dados pessoais que tenham armazenamento por período indeterminado (coluna 4|1), e por não haver descarte</v>
      </c>
      <c r="M14" t="str">
        <f t="shared" si="10"/>
        <v>1@ Dificuldade/Negativa de acesso pelo titular a contratos, serviços, produtos ou oportunidades (background check, scoring, profiling)@
2@ Violação de dados pessoais que tenham armazenamento por período indeterminado (coluna 4|1), e por não haver descarte;</v>
      </c>
      <c r="N14" t="str">
        <f t="shared" si="11"/>
        <v>1@ Dificuldade/Negativa de acesso pelo titular a contratos, serviços, produtos ou oportunidades (background check, scoring, profiling)@
2@ Violação de dados pessoais que tenham armazenamento por período indeterminado (coluna 4|1), e por não haver descarte@</v>
      </c>
      <c r="O14" t="e">
        <f t="shared" si="12"/>
        <v>#VALUE!</v>
      </c>
      <c r="P14" t="e">
        <f t="shared" si="13"/>
        <v>#VALUE!</v>
      </c>
      <c r="Q14" t="e">
        <f t="shared" si="14"/>
        <v>#VALUE!</v>
      </c>
      <c r="R14" t="e">
        <f t="shared" si="15"/>
        <v>#VALUE!</v>
      </c>
    </row>
    <row r="15" spans="1:18" ht="32.25" customHeight="1" x14ac:dyDescent="0.3">
      <c r="A15" s="16" t="s">
        <v>127</v>
      </c>
      <c r="B15" s="19" t="s">
        <v>2348</v>
      </c>
      <c r="C15">
        <f t="shared" si="0"/>
        <v>2</v>
      </c>
      <c r="D15">
        <f t="shared" si="1"/>
        <v>135</v>
      </c>
      <c r="E15">
        <f t="shared" si="2"/>
        <v>133</v>
      </c>
      <c r="F15" t="str">
        <f t="shared" si="3"/>
        <v>Dificuldade/Negativa de acesso pelo titular a contratos, serviços, produtos ou oportunidades (background check, scoring, profiling)</v>
      </c>
      <c r="G15" t="str">
        <f t="shared" si="4"/>
        <v>1@ Dificuldade/Negativa de acesso pelo titular a contratos, serviços, produtos ou oportunidades (background check, scoring, profiling);
2. Violação de dados pessoais que tenham armazenamento por período indeterminado (coluna 4|1), e por não haver descarte;</v>
      </c>
      <c r="H15" t="str">
        <f t="shared" si="5"/>
        <v>1@ Dificuldade/Negativa de acesso pelo titular a contratos, serviços, produtos ou oportunidades (background check, scoring, profiling)@
2. Violação de dados pessoais que tenham armazenamento por período indeterminado (coluna 4|1), e por não haver descarte;</v>
      </c>
      <c r="I15">
        <f t="shared" si="6"/>
        <v>138</v>
      </c>
      <c r="J15">
        <f t="shared" si="7"/>
        <v>256</v>
      </c>
      <c r="K15">
        <f t="shared" si="8"/>
        <v>118</v>
      </c>
      <c r="L15" t="str">
        <f t="shared" si="9"/>
        <v>Violação de dados pessoais que tenham armazenamento por período indeterminado (coluna 4|1), e por não haver descarte</v>
      </c>
      <c r="M15" t="str">
        <f t="shared" si="10"/>
        <v>1@ Dificuldade/Negativa de acesso pelo titular a contratos, serviços, produtos ou oportunidades (background check, scoring, profiling)@
2@ Violação de dados pessoais que tenham armazenamento por período indeterminado (coluna 4|1), e por não haver descarte;</v>
      </c>
      <c r="N15" t="str">
        <f t="shared" si="11"/>
        <v>1@ Dificuldade/Negativa de acesso pelo titular a contratos, serviços, produtos ou oportunidades (background check, scoring, profiling)@
2@ Violação de dados pessoais que tenham armazenamento por período indeterminado (coluna 4|1), e por não haver descarte@</v>
      </c>
      <c r="O15" t="e">
        <f t="shared" si="12"/>
        <v>#VALUE!</v>
      </c>
      <c r="P15" t="e">
        <f t="shared" si="13"/>
        <v>#VALUE!</v>
      </c>
      <c r="Q15" t="e">
        <f t="shared" si="14"/>
        <v>#VALUE!</v>
      </c>
      <c r="R15" t="e">
        <f t="shared" si="15"/>
        <v>#VALUE!</v>
      </c>
    </row>
    <row r="16" spans="1:18" ht="32.25" customHeight="1" x14ac:dyDescent="0.3">
      <c r="A16" s="20" t="s">
        <v>129</v>
      </c>
      <c r="B16" s="13" t="s">
        <v>2347</v>
      </c>
      <c r="C16">
        <f t="shared" si="0"/>
        <v>2</v>
      </c>
      <c r="D16">
        <f t="shared" si="1"/>
        <v>135</v>
      </c>
      <c r="E16">
        <f t="shared" si="2"/>
        <v>133</v>
      </c>
      <c r="F16" t="str">
        <f t="shared" si="3"/>
        <v>Dificuldade/Negativa de acesso pelo titular a contratos, serviços, produtos ou oportunidades (background check, scoring, profiling)</v>
      </c>
      <c r="G16" t="str">
        <f t="shared" si="4"/>
        <v>1@ Dificuldade/Negativa de acesso pelo titular a contratos, serviços, produtos ou oportunidades (background check, scoring, profiling);
2. Dano material, perda financeira ou perda de lucros cessantes;</v>
      </c>
      <c r="H16" t="str">
        <f t="shared" si="5"/>
        <v>1@ Dificuldade/Negativa de acesso pelo titular a contratos, serviços, produtos ou oportunidades (background check, scoring, profiling)@
2. Dano material, perda financeira ou perda de lucros cessantes;</v>
      </c>
      <c r="I16">
        <f t="shared" si="6"/>
        <v>138</v>
      </c>
      <c r="J16">
        <f t="shared" si="7"/>
        <v>200</v>
      </c>
      <c r="K16">
        <f t="shared" si="8"/>
        <v>62</v>
      </c>
      <c r="L16" t="str">
        <f t="shared" si="9"/>
        <v>Dano material, perda financeira ou perda de lucros cessantes</v>
      </c>
      <c r="M16" t="str">
        <f t="shared" si="10"/>
        <v>1@ Dificuldade/Negativa de acesso pelo titular a contratos, serviços, produtos ou oportunidades (background check, scoring, profiling)@
2@ Dano material, perda financeira ou perda de lucros cessantes;</v>
      </c>
      <c r="N16" t="str">
        <f t="shared" si="11"/>
        <v>1@ Dificuldade/Negativa de acesso pelo titular a contratos, serviços, produtos ou oportunidades (background check, scoring, profiling)@
2@ Dano material, perda financeira ou perda de lucros cessantes@</v>
      </c>
      <c r="O16" t="e">
        <f t="shared" si="12"/>
        <v>#VALUE!</v>
      </c>
      <c r="P16" t="e">
        <f t="shared" si="13"/>
        <v>#VALUE!</v>
      </c>
      <c r="Q16" t="e">
        <f t="shared" si="14"/>
        <v>#VALUE!</v>
      </c>
      <c r="R16" t="e">
        <f t="shared" si="15"/>
        <v>#VALUE!</v>
      </c>
    </row>
    <row r="17" spans="1:18" ht="32.25" customHeight="1" x14ac:dyDescent="0.3">
      <c r="A17" s="16" t="s">
        <v>131</v>
      </c>
      <c r="B17" s="19" t="s">
        <v>2348</v>
      </c>
      <c r="C17">
        <f t="shared" si="0"/>
        <v>2</v>
      </c>
      <c r="D17">
        <f t="shared" si="1"/>
        <v>135</v>
      </c>
      <c r="E17">
        <f t="shared" si="2"/>
        <v>133</v>
      </c>
      <c r="F17" t="str">
        <f t="shared" si="3"/>
        <v>Dificuldade/Negativa de acesso pelo titular a contratos, serviços, produtos ou oportunidades (background check, scoring, profiling)</v>
      </c>
      <c r="G17" t="str">
        <f t="shared" si="4"/>
        <v>1@ Dificuldade/Negativa de acesso pelo titular a contratos, serviços, produtos ou oportunidades (background check, scoring, profiling);
2. Violação de dados pessoais que tenham armazenamento por período indeterminado (coluna 4|1), e por não haver descarte;</v>
      </c>
      <c r="H17" t="str">
        <f t="shared" si="5"/>
        <v>1@ Dificuldade/Negativa de acesso pelo titular a contratos, serviços, produtos ou oportunidades (background check, scoring, profiling)@
2. Violação de dados pessoais que tenham armazenamento por período indeterminado (coluna 4|1), e por não haver descarte;</v>
      </c>
      <c r="I17">
        <f t="shared" si="6"/>
        <v>138</v>
      </c>
      <c r="J17">
        <f t="shared" si="7"/>
        <v>256</v>
      </c>
      <c r="K17">
        <f t="shared" si="8"/>
        <v>118</v>
      </c>
      <c r="L17" t="str">
        <f t="shared" si="9"/>
        <v>Violação de dados pessoais que tenham armazenamento por período indeterminado (coluna 4|1), e por não haver descarte</v>
      </c>
      <c r="M17" t="str">
        <f t="shared" si="10"/>
        <v>1@ Dificuldade/Negativa de acesso pelo titular a contratos, serviços, produtos ou oportunidades (background check, scoring, profiling)@
2@ Violação de dados pessoais que tenham armazenamento por período indeterminado (coluna 4|1), e por não haver descarte;</v>
      </c>
      <c r="N17" t="str">
        <f t="shared" si="11"/>
        <v>1@ Dificuldade/Negativa de acesso pelo titular a contratos, serviços, produtos ou oportunidades (background check, scoring, profiling)@
2@ Violação de dados pessoais que tenham armazenamento por período indeterminado (coluna 4|1), e por não haver descarte@</v>
      </c>
      <c r="O17" t="e">
        <f t="shared" si="12"/>
        <v>#VALUE!</v>
      </c>
      <c r="P17" t="e">
        <f t="shared" si="13"/>
        <v>#VALUE!</v>
      </c>
      <c r="Q17" t="e">
        <f t="shared" si="14"/>
        <v>#VALUE!</v>
      </c>
      <c r="R17" t="e">
        <f t="shared" si="15"/>
        <v>#VALUE!</v>
      </c>
    </row>
    <row r="18" spans="1:18" ht="32.25" customHeight="1" x14ac:dyDescent="0.3">
      <c r="A18" s="16" t="s">
        <v>132</v>
      </c>
      <c r="B18" s="19" t="s">
        <v>2348</v>
      </c>
      <c r="C18">
        <f t="shared" si="0"/>
        <v>2</v>
      </c>
      <c r="D18">
        <f t="shared" si="1"/>
        <v>135</v>
      </c>
      <c r="E18">
        <f t="shared" si="2"/>
        <v>133</v>
      </c>
      <c r="F18" t="str">
        <f t="shared" si="3"/>
        <v>Dificuldade/Negativa de acesso pelo titular a contratos, serviços, produtos ou oportunidades (background check, scoring, profiling)</v>
      </c>
      <c r="G18" t="str">
        <f t="shared" si="4"/>
        <v>1@ Dificuldade/Negativa de acesso pelo titular a contratos, serviços, produtos ou oportunidades (background check, scoring, profiling);
2. Violação de dados pessoais que tenham armazenamento por período indeterminado (coluna 4|1), e por não haver descarte;</v>
      </c>
      <c r="H18" t="str">
        <f t="shared" si="5"/>
        <v>1@ Dificuldade/Negativa de acesso pelo titular a contratos, serviços, produtos ou oportunidades (background check, scoring, profiling)@
2. Violação de dados pessoais que tenham armazenamento por período indeterminado (coluna 4|1), e por não haver descarte;</v>
      </c>
      <c r="I18">
        <f t="shared" si="6"/>
        <v>138</v>
      </c>
      <c r="J18">
        <f t="shared" si="7"/>
        <v>256</v>
      </c>
      <c r="K18">
        <f t="shared" si="8"/>
        <v>118</v>
      </c>
      <c r="L18" t="str">
        <f t="shared" si="9"/>
        <v>Violação de dados pessoais que tenham armazenamento por período indeterminado (coluna 4|1), e por não haver descarte</v>
      </c>
      <c r="M18" t="str">
        <f t="shared" si="10"/>
        <v>1@ Dificuldade/Negativa de acesso pelo titular a contratos, serviços, produtos ou oportunidades (background check, scoring, profiling)@
2@ Violação de dados pessoais que tenham armazenamento por período indeterminado (coluna 4|1), e por não haver descarte;</v>
      </c>
      <c r="N18" t="str">
        <f t="shared" si="11"/>
        <v>1@ Dificuldade/Negativa de acesso pelo titular a contratos, serviços, produtos ou oportunidades (background check, scoring, profiling)@
2@ Violação de dados pessoais que tenham armazenamento por período indeterminado (coluna 4|1), e por não haver descarte@</v>
      </c>
      <c r="O18" t="e">
        <f t="shared" si="12"/>
        <v>#VALUE!</v>
      </c>
      <c r="P18" t="e">
        <f t="shared" si="13"/>
        <v>#VALUE!</v>
      </c>
      <c r="Q18" t="e">
        <f t="shared" si="14"/>
        <v>#VALUE!</v>
      </c>
      <c r="R18" t="e">
        <f t="shared" si="15"/>
        <v>#VALUE!</v>
      </c>
    </row>
    <row r="19" spans="1:18" ht="32.25" customHeight="1" x14ac:dyDescent="0.3">
      <c r="A19" s="16" t="s">
        <v>133</v>
      </c>
      <c r="B19" s="13" t="s">
        <v>2349</v>
      </c>
      <c r="C19">
        <f t="shared" si="0"/>
        <v>2</v>
      </c>
      <c r="D19">
        <f t="shared" si="1"/>
        <v>136</v>
      </c>
      <c r="E19">
        <f t="shared" si="2"/>
        <v>134</v>
      </c>
      <c r="F19" t="str">
        <f t="shared" si="3"/>
        <v xml:space="preserve"> Dificuldade/Negativa de acesso pelo titular a contratos, serviços, produtos ou oportunidades (background check, scoring, profiling)</v>
      </c>
      <c r="G19" t="str">
        <f t="shared" si="4"/>
        <v>1@  Dificuldade/Negativa de acesso pelo titular a contratos, serviços, produtos ou oportunidades (background check, scoring, profiling);
2. Impossibilidade/dificuldade de exercer seus direitos de titular ou perder controle sobre seus dados pessoais;</v>
      </c>
      <c r="H19" t="str">
        <f t="shared" si="5"/>
        <v>1@  Dificuldade/Negativa de acesso pelo titular a contratos, serviços, produtos ou oportunidades (background check, scoring, profiling)@
2. Impossibilidade/dificuldade de exercer seus direitos de titular ou perder controle sobre seus dados pessoais;</v>
      </c>
      <c r="I19">
        <f t="shared" si="6"/>
        <v>139</v>
      </c>
      <c r="J19">
        <f t="shared" si="7"/>
        <v>249</v>
      </c>
      <c r="K19">
        <f t="shared" si="8"/>
        <v>110</v>
      </c>
      <c r="L19" t="str">
        <f t="shared" si="9"/>
        <v>Impossibilidade/dificuldade de exercer seus direitos de titular ou perder controle sobre seus dados pessoais</v>
      </c>
      <c r="M19" t="str">
        <f t="shared" si="10"/>
        <v>1@  Dificuldade/Negativa de acesso pelo titular a contratos, serviços, produtos ou oportunidades (background check, scoring, profiling)@
2@ Impossibilidade/dificuldade de exercer seus direitos de titular ou perder controle sobre seus dados pessoais;</v>
      </c>
      <c r="N19" t="str">
        <f t="shared" si="11"/>
        <v>1@  Dificuldade/Negativa de acesso pelo titular a contratos, serviços, produtos ou oportunidades (background check, scoring, profiling)@
2@ Impossibilidade/dificuldade de exercer seus direitos de titular ou perder controle sobre seus dados pessoais@</v>
      </c>
      <c r="O19" t="e">
        <f t="shared" si="12"/>
        <v>#VALUE!</v>
      </c>
      <c r="P19" t="e">
        <f t="shared" si="13"/>
        <v>#VALUE!</v>
      </c>
      <c r="Q19" t="e">
        <f t="shared" si="14"/>
        <v>#VALUE!</v>
      </c>
      <c r="R19" t="e">
        <f t="shared" si="15"/>
        <v>#VALUE!</v>
      </c>
    </row>
    <row r="20" spans="1:18" ht="32.25" customHeight="1" x14ac:dyDescent="0.3">
      <c r="A20" s="16" t="s">
        <v>140</v>
      </c>
      <c r="B20" s="13" t="s">
        <v>2349</v>
      </c>
      <c r="C20">
        <f t="shared" si="0"/>
        <v>2</v>
      </c>
      <c r="D20">
        <f t="shared" si="1"/>
        <v>136</v>
      </c>
      <c r="E20">
        <f t="shared" si="2"/>
        <v>134</v>
      </c>
      <c r="F20" t="str">
        <f t="shared" si="3"/>
        <v xml:space="preserve"> Dificuldade/Negativa de acesso pelo titular a contratos, serviços, produtos ou oportunidades (background check, scoring, profiling)</v>
      </c>
      <c r="G20" t="str">
        <f t="shared" si="4"/>
        <v>1@  Dificuldade/Negativa de acesso pelo titular a contratos, serviços, produtos ou oportunidades (background check, scoring, profiling);
2. Impossibilidade/dificuldade de exercer seus direitos de titular ou perder controle sobre seus dados pessoais;</v>
      </c>
      <c r="H20" t="str">
        <f t="shared" si="5"/>
        <v>1@  Dificuldade/Negativa de acesso pelo titular a contratos, serviços, produtos ou oportunidades (background check, scoring, profiling)@
2. Impossibilidade/dificuldade de exercer seus direitos de titular ou perder controle sobre seus dados pessoais;</v>
      </c>
      <c r="I20">
        <f t="shared" si="6"/>
        <v>139</v>
      </c>
      <c r="J20">
        <f t="shared" si="7"/>
        <v>249</v>
      </c>
      <c r="K20">
        <f t="shared" si="8"/>
        <v>110</v>
      </c>
      <c r="L20" t="str">
        <f t="shared" si="9"/>
        <v>Impossibilidade/dificuldade de exercer seus direitos de titular ou perder controle sobre seus dados pessoais</v>
      </c>
      <c r="M20" t="str">
        <f t="shared" si="10"/>
        <v>1@  Dificuldade/Negativa de acesso pelo titular a contratos, serviços, produtos ou oportunidades (background check, scoring, profiling)@
2@ Impossibilidade/dificuldade de exercer seus direitos de titular ou perder controle sobre seus dados pessoais;</v>
      </c>
      <c r="N20" t="str">
        <f t="shared" si="11"/>
        <v>1@  Dificuldade/Negativa de acesso pelo titular a contratos, serviços, produtos ou oportunidades (background check, scoring, profiling)@
2@ Impossibilidade/dificuldade de exercer seus direitos de titular ou perder controle sobre seus dados pessoais@</v>
      </c>
      <c r="O20" t="e">
        <f t="shared" si="12"/>
        <v>#VALUE!</v>
      </c>
      <c r="P20" t="e">
        <f t="shared" si="13"/>
        <v>#VALUE!</v>
      </c>
      <c r="Q20" t="e">
        <f t="shared" si="14"/>
        <v>#VALUE!</v>
      </c>
      <c r="R20" t="e">
        <f t="shared" si="15"/>
        <v>#VALUE!</v>
      </c>
    </row>
    <row r="21" spans="1:18" ht="32.25" customHeight="1" x14ac:dyDescent="0.3">
      <c r="A21" s="16" t="s">
        <v>145</v>
      </c>
      <c r="B21" s="13" t="s">
        <v>2349</v>
      </c>
      <c r="C21">
        <f t="shared" si="0"/>
        <v>2</v>
      </c>
      <c r="D21">
        <f t="shared" si="1"/>
        <v>136</v>
      </c>
      <c r="E21">
        <f t="shared" si="2"/>
        <v>134</v>
      </c>
      <c r="F21" t="str">
        <f t="shared" si="3"/>
        <v xml:space="preserve"> Dificuldade/Negativa de acesso pelo titular a contratos, serviços, produtos ou oportunidades (background check, scoring, profiling)</v>
      </c>
      <c r="G21" t="str">
        <f t="shared" si="4"/>
        <v>1@  Dificuldade/Negativa de acesso pelo titular a contratos, serviços, produtos ou oportunidades (background check, scoring, profiling);
2. Impossibilidade/dificuldade de exercer seus direitos de titular ou perder controle sobre seus dados pessoais;</v>
      </c>
      <c r="H21" t="str">
        <f t="shared" si="5"/>
        <v>1@  Dificuldade/Negativa de acesso pelo titular a contratos, serviços, produtos ou oportunidades (background check, scoring, profiling)@
2. Impossibilidade/dificuldade de exercer seus direitos de titular ou perder controle sobre seus dados pessoais;</v>
      </c>
      <c r="I21">
        <f t="shared" si="6"/>
        <v>139</v>
      </c>
      <c r="J21">
        <f t="shared" si="7"/>
        <v>249</v>
      </c>
      <c r="K21">
        <f t="shared" si="8"/>
        <v>110</v>
      </c>
      <c r="L21" t="str">
        <f t="shared" si="9"/>
        <v>Impossibilidade/dificuldade de exercer seus direitos de titular ou perder controle sobre seus dados pessoais</v>
      </c>
      <c r="M21" t="str">
        <f t="shared" si="10"/>
        <v>1@  Dificuldade/Negativa de acesso pelo titular a contratos, serviços, produtos ou oportunidades (background check, scoring, profiling)@
2@ Impossibilidade/dificuldade de exercer seus direitos de titular ou perder controle sobre seus dados pessoais;</v>
      </c>
      <c r="N21" t="str">
        <f t="shared" si="11"/>
        <v>1@  Dificuldade/Negativa de acesso pelo titular a contratos, serviços, produtos ou oportunidades (background check, scoring, profiling)@
2@ Impossibilidade/dificuldade de exercer seus direitos de titular ou perder controle sobre seus dados pessoais@</v>
      </c>
      <c r="O21" t="e">
        <f t="shared" si="12"/>
        <v>#VALUE!</v>
      </c>
      <c r="P21" t="e">
        <f t="shared" si="13"/>
        <v>#VALUE!</v>
      </c>
      <c r="Q21" t="e">
        <f t="shared" si="14"/>
        <v>#VALUE!</v>
      </c>
      <c r="R21" t="e">
        <f t="shared" si="15"/>
        <v>#VALUE!</v>
      </c>
    </row>
    <row r="22" spans="1:18" ht="32.25" customHeight="1" x14ac:dyDescent="0.3">
      <c r="A22" s="21" t="s">
        <v>147</v>
      </c>
      <c r="B22" s="13" t="s">
        <v>2350</v>
      </c>
      <c r="C22">
        <f t="shared" si="0"/>
        <v>2</v>
      </c>
      <c r="D22">
        <f t="shared" si="1"/>
        <v>86</v>
      </c>
      <c r="E22">
        <f t="shared" si="2"/>
        <v>84</v>
      </c>
      <c r="F22" t="str">
        <f t="shared" si="3"/>
        <v>Violação de dados pessoais que estejam sendo armazenados por período indeterminado</v>
      </c>
      <c r="G22" t="str">
        <f t="shared" si="4"/>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H22" t="str">
        <f t="shared" si="5"/>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I22">
        <f t="shared" si="6"/>
        <v>89</v>
      </c>
      <c r="J22">
        <f t="shared" si="7"/>
        <v>223</v>
      </c>
      <c r="K22">
        <f t="shared" si="8"/>
        <v>134</v>
      </c>
      <c r="L22" t="str">
        <f t="shared" si="9"/>
        <v xml:space="preserve"> Dificuldade/Negativa de acesso pelo titular a contratos, serviços, produtos ou oportunidades (background check, scoring, profiling)</v>
      </c>
      <c r="M22" t="str">
        <f t="shared" si="10"/>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N22" t="str">
        <f t="shared" si="11"/>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O22">
        <f t="shared" si="12"/>
        <v>226</v>
      </c>
      <c r="P22">
        <f t="shared" si="13"/>
        <v>336</v>
      </c>
      <c r="Q22">
        <f t="shared" si="14"/>
        <v>110</v>
      </c>
      <c r="R22" t="str">
        <f t="shared" si="15"/>
        <v>Impossibilidade/dificuldade de exercer seus direitos de titular ou perder controle sobre seus dados pessoais;</v>
      </c>
    </row>
    <row r="23" spans="1:18" ht="32.25" customHeight="1" x14ac:dyDescent="0.3">
      <c r="A23" s="20" t="s">
        <v>148</v>
      </c>
      <c r="B23" s="13" t="s">
        <v>2347</v>
      </c>
      <c r="C23">
        <f t="shared" si="0"/>
        <v>2</v>
      </c>
      <c r="D23">
        <f t="shared" si="1"/>
        <v>135</v>
      </c>
      <c r="E23">
        <f t="shared" si="2"/>
        <v>133</v>
      </c>
      <c r="F23" t="str">
        <f t="shared" si="3"/>
        <v>Dificuldade/Negativa de acesso pelo titular a contratos, serviços, produtos ou oportunidades (background check, scoring, profiling)</v>
      </c>
      <c r="G23" t="str">
        <f t="shared" si="4"/>
        <v>1@ Dificuldade/Negativa de acesso pelo titular a contratos, serviços, produtos ou oportunidades (background check, scoring, profiling);
2. Dano material, perda financeira ou perda de lucros cessantes;</v>
      </c>
      <c r="H23" t="str">
        <f t="shared" si="5"/>
        <v>1@ Dificuldade/Negativa de acesso pelo titular a contratos, serviços, produtos ou oportunidades (background check, scoring, profiling)@
2. Dano material, perda financeira ou perda de lucros cessantes;</v>
      </c>
      <c r="I23">
        <f t="shared" si="6"/>
        <v>138</v>
      </c>
      <c r="J23">
        <f t="shared" si="7"/>
        <v>200</v>
      </c>
      <c r="K23">
        <f t="shared" si="8"/>
        <v>62</v>
      </c>
      <c r="L23" t="str">
        <f t="shared" si="9"/>
        <v>Dano material, perda financeira ou perda de lucros cessantes</v>
      </c>
      <c r="M23" t="str">
        <f t="shared" si="10"/>
        <v>1@ Dificuldade/Negativa de acesso pelo titular a contratos, serviços, produtos ou oportunidades (background check, scoring, profiling)@
2@ Dano material, perda financeira ou perda de lucros cessantes;</v>
      </c>
      <c r="N23" t="str">
        <f t="shared" si="11"/>
        <v>1@ Dificuldade/Negativa de acesso pelo titular a contratos, serviços, produtos ou oportunidades (background check, scoring, profiling)@
2@ Dano material, perda financeira ou perda de lucros cessantes@</v>
      </c>
      <c r="O23" t="e">
        <f t="shared" si="12"/>
        <v>#VALUE!</v>
      </c>
      <c r="P23" t="e">
        <f t="shared" si="13"/>
        <v>#VALUE!</v>
      </c>
      <c r="Q23" t="e">
        <f t="shared" si="14"/>
        <v>#VALUE!</v>
      </c>
      <c r="R23" t="e">
        <f t="shared" si="15"/>
        <v>#VALUE!</v>
      </c>
    </row>
    <row r="24" spans="1:18" ht="32.25" customHeight="1" x14ac:dyDescent="0.3">
      <c r="A24" s="21" t="s">
        <v>149</v>
      </c>
      <c r="B24" s="13" t="s">
        <v>2349</v>
      </c>
      <c r="C24">
        <f t="shared" si="0"/>
        <v>2</v>
      </c>
      <c r="D24">
        <f t="shared" si="1"/>
        <v>136</v>
      </c>
      <c r="E24">
        <f t="shared" si="2"/>
        <v>134</v>
      </c>
      <c r="F24" t="str">
        <f t="shared" si="3"/>
        <v xml:space="preserve"> Dificuldade/Negativa de acesso pelo titular a contratos, serviços, produtos ou oportunidades (background check, scoring, profiling)</v>
      </c>
      <c r="G24" t="str">
        <f t="shared" si="4"/>
        <v>1@  Dificuldade/Negativa de acesso pelo titular a contratos, serviços, produtos ou oportunidades (background check, scoring, profiling);
2. Impossibilidade/dificuldade de exercer seus direitos de titular ou perder controle sobre seus dados pessoais;</v>
      </c>
      <c r="H24" t="str">
        <f t="shared" si="5"/>
        <v>1@  Dificuldade/Negativa de acesso pelo titular a contratos, serviços, produtos ou oportunidades (background check, scoring, profiling)@
2. Impossibilidade/dificuldade de exercer seus direitos de titular ou perder controle sobre seus dados pessoais;</v>
      </c>
      <c r="I24">
        <f t="shared" si="6"/>
        <v>139</v>
      </c>
      <c r="J24">
        <f t="shared" si="7"/>
        <v>249</v>
      </c>
      <c r="K24">
        <f t="shared" si="8"/>
        <v>110</v>
      </c>
      <c r="L24" t="str">
        <f t="shared" si="9"/>
        <v>Impossibilidade/dificuldade de exercer seus direitos de titular ou perder controle sobre seus dados pessoais</v>
      </c>
      <c r="M24" t="str">
        <f t="shared" si="10"/>
        <v>1@  Dificuldade/Negativa de acesso pelo titular a contratos, serviços, produtos ou oportunidades (background check, scoring, profiling)@
2@ Impossibilidade/dificuldade de exercer seus direitos de titular ou perder controle sobre seus dados pessoais;</v>
      </c>
      <c r="N24" t="str">
        <f t="shared" si="11"/>
        <v>1@  Dificuldade/Negativa de acesso pelo titular a contratos, serviços, produtos ou oportunidades (background check, scoring, profiling)@
2@ Impossibilidade/dificuldade de exercer seus direitos de titular ou perder controle sobre seus dados pessoais@</v>
      </c>
      <c r="O24" t="e">
        <f t="shared" si="12"/>
        <v>#VALUE!</v>
      </c>
      <c r="P24" t="e">
        <f t="shared" si="13"/>
        <v>#VALUE!</v>
      </c>
      <c r="Q24" t="e">
        <f t="shared" si="14"/>
        <v>#VALUE!</v>
      </c>
      <c r="R24" t="e">
        <f t="shared" si="15"/>
        <v>#VALUE!</v>
      </c>
    </row>
    <row r="25" spans="1:18" ht="32.25" customHeight="1" x14ac:dyDescent="0.3">
      <c r="A25" s="16" t="s">
        <v>151</v>
      </c>
      <c r="B25" s="14" t="s">
        <v>2349</v>
      </c>
      <c r="C25">
        <f t="shared" si="0"/>
        <v>2</v>
      </c>
      <c r="D25">
        <f t="shared" si="1"/>
        <v>136</v>
      </c>
      <c r="E25">
        <f t="shared" si="2"/>
        <v>134</v>
      </c>
      <c r="F25" t="str">
        <f t="shared" si="3"/>
        <v xml:space="preserve"> Dificuldade/Negativa de acesso pelo titular a contratos, serviços, produtos ou oportunidades (background check, scoring, profiling)</v>
      </c>
      <c r="G25" t="str">
        <f t="shared" si="4"/>
        <v>1@  Dificuldade/Negativa de acesso pelo titular a contratos, serviços, produtos ou oportunidades (background check, scoring, profiling);
2. Impossibilidade/dificuldade de exercer seus direitos de titular ou perder controle sobre seus dados pessoais;</v>
      </c>
      <c r="H25" t="str">
        <f t="shared" si="5"/>
        <v>1@  Dificuldade/Negativa de acesso pelo titular a contratos, serviços, produtos ou oportunidades (background check, scoring, profiling)@
2. Impossibilidade/dificuldade de exercer seus direitos de titular ou perder controle sobre seus dados pessoais;</v>
      </c>
      <c r="I25">
        <f t="shared" si="6"/>
        <v>139</v>
      </c>
      <c r="J25">
        <f t="shared" si="7"/>
        <v>249</v>
      </c>
      <c r="K25">
        <f t="shared" si="8"/>
        <v>110</v>
      </c>
      <c r="L25" t="str">
        <f t="shared" si="9"/>
        <v>Impossibilidade/dificuldade de exercer seus direitos de titular ou perder controle sobre seus dados pessoais</v>
      </c>
      <c r="M25" t="str">
        <f t="shared" si="10"/>
        <v>1@  Dificuldade/Negativa de acesso pelo titular a contratos, serviços, produtos ou oportunidades (background check, scoring, profiling)@
2@ Impossibilidade/dificuldade de exercer seus direitos de titular ou perder controle sobre seus dados pessoais;</v>
      </c>
      <c r="N25" t="str">
        <f t="shared" si="11"/>
        <v>1@  Dificuldade/Negativa de acesso pelo titular a contratos, serviços, produtos ou oportunidades (background check, scoring, profiling)@
2@ Impossibilidade/dificuldade de exercer seus direitos de titular ou perder controle sobre seus dados pessoais@</v>
      </c>
      <c r="O25" t="e">
        <f t="shared" si="12"/>
        <v>#VALUE!</v>
      </c>
      <c r="P25" t="e">
        <f t="shared" si="13"/>
        <v>#VALUE!</v>
      </c>
      <c r="Q25" t="e">
        <f t="shared" si="14"/>
        <v>#VALUE!</v>
      </c>
      <c r="R25" t="e">
        <f t="shared" si="15"/>
        <v>#VALUE!</v>
      </c>
    </row>
    <row r="26" spans="1:18" ht="32.25" customHeight="1" x14ac:dyDescent="0.3">
      <c r="A26" s="16" t="s">
        <v>156</v>
      </c>
      <c r="B26" s="14" t="s">
        <v>2350</v>
      </c>
      <c r="C26">
        <f t="shared" si="0"/>
        <v>2</v>
      </c>
      <c r="D26">
        <f t="shared" si="1"/>
        <v>86</v>
      </c>
      <c r="E26">
        <f t="shared" si="2"/>
        <v>84</v>
      </c>
      <c r="F26" t="str">
        <f t="shared" si="3"/>
        <v>Violação de dados pessoais que estejam sendo armazenados por período indeterminado</v>
      </c>
      <c r="G26" t="str">
        <f t="shared" si="4"/>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H26" t="str">
        <f t="shared" si="5"/>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I26">
        <f t="shared" si="6"/>
        <v>89</v>
      </c>
      <c r="J26">
        <f t="shared" si="7"/>
        <v>223</v>
      </c>
      <c r="K26">
        <f t="shared" si="8"/>
        <v>134</v>
      </c>
      <c r="L26" t="str">
        <f t="shared" si="9"/>
        <v xml:space="preserve"> Dificuldade/Negativa de acesso pelo titular a contratos, serviços, produtos ou oportunidades (background check, scoring, profiling)</v>
      </c>
      <c r="M26" t="str">
        <f t="shared" si="10"/>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N26" t="str">
        <f t="shared" si="11"/>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O26">
        <f t="shared" si="12"/>
        <v>226</v>
      </c>
      <c r="P26">
        <f t="shared" si="13"/>
        <v>336</v>
      </c>
      <c r="Q26">
        <f t="shared" si="14"/>
        <v>110</v>
      </c>
      <c r="R26" t="str">
        <f t="shared" si="15"/>
        <v>Impossibilidade/dificuldade de exercer seus direitos de titular ou perder controle sobre seus dados pessoais;</v>
      </c>
    </row>
    <row r="27" spans="1:18" ht="32.25" customHeight="1" x14ac:dyDescent="0.3">
      <c r="A27" s="16" t="s">
        <v>161</v>
      </c>
      <c r="B27" s="14" t="s">
        <v>2350</v>
      </c>
      <c r="C27">
        <f t="shared" si="0"/>
        <v>2</v>
      </c>
      <c r="D27">
        <f t="shared" si="1"/>
        <v>86</v>
      </c>
      <c r="E27">
        <f t="shared" si="2"/>
        <v>84</v>
      </c>
      <c r="F27" t="str">
        <f t="shared" si="3"/>
        <v>Violação de dados pessoais que estejam sendo armazenados por período indeterminado</v>
      </c>
      <c r="G27" t="str">
        <f t="shared" si="4"/>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H27" t="str">
        <f t="shared" si="5"/>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I27">
        <f t="shared" si="6"/>
        <v>89</v>
      </c>
      <c r="J27">
        <f t="shared" si="7"/>
        <v>223</v>
      </c>
      <c r="K27">
        <f t="shared" si="8"/>
        <v>134</v>
      </c>
      <c r="L27" t="str">
        <f t="shared" si="9"/>
        <v xml:space="preserve"> Dificuldade/Negativa de acesso pelo titular a contratos, serviços, produtos ou oportunidades (background check, scoring, profiling)</v>
      </c>
      <c r="M27" t="str">
        <f t="shared" si="10"/>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N27" t="str">
        <f t="shared" si="11"/>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O27">
        <f t="shared" si="12"/>
        <v>226</v>
      </c>
      <c r="P27">
        <f t="shared" si="13"/>
        <v>336</v>
      </c>
      <c r="Q27">
        <f t="shared" si="14"/>
        <v>110</v>
      </c>
      <c r="R27" t="str">
        <f t="shared" si="15"/>
        <v>Impossibilidade/dificuldade de exercer seus direitos de titular ou perder controle sobre seus dados pessoais;</v>
      </c>
    </row>
    <row r="28" spans="1:18" ht="32.25" customHeight="1" x14ac:dyDescent="0.3">
      <c r="A28" s="16" t="s">
        <v>163</v>
      </c>
      <c r="B28" s="19" t="s">
        <v>2349</v>
      </c>
      <c r="C28">
        <f t="shared" si="0"/>
        <v>2</v>
      </c>
      <c r="D28">
        <f t="shared" si="1"/>
        <v>136</v>
      </c>
      <c r="E28">
        <f t="shared" si="2"/>
        <v>134</v>
      </c>
      <c r="F28" t="str">
        <f t="shared" si="3"/>
        <v xml:space="preserve"> Dificuldade/Negativa de acesso pelo titular a contratos, serviços, produtos ou oportunidades (background check, scoring, profiling)</v>
      </c>
      <c r="G28" t="str">
        <f t="shared" si="4"/>
        <v>1@  Dificuldade/Negativa de acesso pelo titular a contratos, serviços, produtos ou oportunidades (background check, scoring, profiling);
2. Impossibilidade/dificuldade de exercer seus direitos de titular ou perder controle sobre seus dados pessoais;</v>
      </c>
      <c r="H28" t="str">
        <f t="shared" si="5"/>
        <v>1@  Dificuldade/Negativa de acesso pelo titular a contratos, serviços, produtos ou oportunidades (background check, scoring, profiling)@
2. Impossibilidade/dificuldade de exercer seus direitos de titular ou perder controle sobre seus dados pessoais;</v>
      </c>
      <c r="I28">
        <f t="shared" si="6"/>
        <v>139</v>
      </c>
      <c r="J28">
        <f t="shared" si="7"/>
        <v>249</v>
      </c>
      <c r="K28">
        <f t="shared" si="8"/>
        <v>110</v>
      </c>
      <c r="L28" t="str">
        <f t="shared" si="9"/>
        <v>Impossibilidade/dificuldade de exercer seus direitos de titular ou perder controle sobre seus dados pessoais</v>
      </c>
      <c r="M28" t="str">
        <f t="shared" si="10"/>
        <v>1@  Dificuldade/Negativa de acesso pelo titular a contratos, serviços, produtos ou oportunidades (background check, scoring, profiling)@
2@ Impossibilidade/dificuldade de exercer seus direitos de titular ou perder controle sobre seus dados pessoais;</v>
      </c>
      <c r="N28" t="str">
        <f t="shared" si="11"/>
        <v>1@  Dificuldade/Negativa de acesso pelo titular a contratos, serviços, produtos ou oportunidades (background check, scoring, profiling)@
2@ Impossibilidade/dificuldade de exercer seus direitos de titular ou perder controle sobre seus dados pessoais@</v>
      </c>
      <c r="O28" t="e">
        <f t="shared" si="12"/>
        <v>#VALUE!</v>
      </c>
      <c r="P28" t="e">
        <f t="shared" si="13"/>
        <v>#VALUE!</v>
      </c>
      <c r="Q28" t="e">
        <f t="shared" si="14"/>
        <v>#VALUE!</v>
      </c>
      <c r="R28" t="e">
        <f t="shared" si="15"/>
        <v>#VALUE!</v>
      </c>
    </row>
    <row r="29" spans="1:18" ht="32.25" customHeight="1" x14ac:dyDescent="0.3">
      <c r="A29" s="16" t="s">
        <v>164</v>
      </c>
      <c r="B29" s="19" t="s">
        <v>2349</v>
      </c>
      <c r="C29">
        <f t="shared" si="0"/>
        <v>2</v>
      </c>
      <c r="D29">
        <f t="shared" si="1"/>
        <v>136</v>
      </c>
      <c r="E29">
        <f t="shared" si="2"/>
        <v>134</v>
      </c>
      <c r="F29" t="str">
        <f t="shared" si="3"/>
        <v xml:space="preserve"> Dificuldade/Negativa de acesso pelo titular a contratos, serviços, produtos ou oportunidades (background check, scoring, profiling)</v>
      </c>
      <c r="G29" t="str">
        <f t="shared" si="4"/>
        <v>1@  Dificuldade/Negativa de acesso pelo titular a contratos, serviços, produtos ou oportunidades (background check, scoring, profiling);
2. Impossibilidade/dificuldade de exercer seus direitos de titular ou perder controle sobre seus dados pessoais;</v>
      </c>
      <c r="H29" t="str">
        <f t="shared" si="5"/>
        <v>1@  Dificuldade/Negativa de acesso pelo titular a contratos, serviços, produtos ou oportunidades (background check, scoring, profiling)@
2. Impossibilidade/dificuldade de exercer seus direitos de titular ou perder controle sobre seus dados pessoais;</v>
      </c>
      <c r="I29">
        <f t="shared" si="6"/>
        <v>139</v>
      </c>
      <c r="J29">
        <f t="shared" si="7"/>
        <v>249</v>
      </c>
      <c r="K29">
        <f t="shared" si="8"/>
        <v>110</v>
      </c>
      <c r="L29" t="str">
        <f t="shared" si="9"/>
        <v>Impossibilidade/dificuldade de exercer seus direitos de titular ou perder controle sobre seus dados pessoais</v>
      </c>
      <c r="M29" t="str">
        <f t="shared" si="10"/>
        <v>1@  Dificuldade/Negativa de acesso pelo titular a contratos, serviços, produtos ou oportunidades (background check, scoring, profiling)@
2@ Impossibilidade/dificuldade de exercer seus direitos de titular ou perder controle sobre seus dados pessoais;</v>
      </c>
      <c r="N29" t="str">
        <f t="shared" si="11"/>
        <v>1@  Dificuldade/Negativa de acesso pelo titular a contratos, serviços, produtos ou oportunidades (background check, scoring, profiling)@
2@ Impossibilidade/dificuldade de exercer seus direitos de titular ou perder controle sobre seus dados pessoais@</v>
      </c>
      <c r="O29" t="e">
        <f t="shared" si="12"/>
        <v>#VALUE!</v>
      </c>
      <c r="P29" t="e">
        <f t="shared" si="13"/>
        <v>#VALUE!</v>
      </c>
      <c r="Q29" t="e">
        <f t="shared" si="14"/>
        <v>#VALUE!</v>
      </c>
      <c r="R29" t="e">
        <f t="shared" si="15"/>
        <v>#VALUE!</v>
      </c>
    </row>
    <row r="30" spans="1:18" ht="32.25" customHeight="1" x14ac:dyDescent="0.3">
      <c r="A30" s="16" t="s">
        <v>165</v>
      </c>
      <c r="B30" s="19" t="s">
        <v>2349</v>
      </c>
      <c r="C30">
        <f t="shared" si="0"/>
        <v>2</v>
      </c>
      <c r="D30">
        <f t="shared" si="1"/>
        <v>136</v>
      </c>
      <c r="E30">
        <f t="shared" si="2"/>
        <v>134</v>
      </c>
      <c r="F30" t="str">
        <f t="shared" si="3"/>
        <v xml:space="preserve"> Dificuldade/Negativa de acesso pelo titular a contratos, serviços, produtos ou oportunidades (background check, scoring, profiling)</v>
      </c>
      <c r="G30" t="str">
        <f t="shared" si="4"/>
        <v>1@  Dificuldade/Negativa de acesso pelo titular a contratos, serviços, produtos ou oportunidades (background check, scoring, profiling);
2. Impossibilidade/dificuldade de exercer seus direitos de titular ou perder controle sobre seus dados pessoais;</v>
      </c>
      <c r="H30" t="str">
        <f t="shared" si="5"/>
        <v>1@  Dificuldade/Negativa de acesso pelo titular a contratos, serviços, produtos ou oportunidades (background check, scoring, profiling)@
2. Impossibilidade/dificuldade de exercer seus direitos de titular ou perder controle sobre seus dados pessoais;</v>
      </c>
      <c r="I30">
        <f t="shared" si="6"/>
        <v>139</v>
      </c>
      <c r="J30">
        <f t="shared" si="7"/>
        <v>249</v>
      </c>
      <c r="K30">
        <f t="shared" si="8"/>
        <v>110</v>
      </c>
      <c r="L30" t="str">
        <f t="shared" si="9"/>
        <v>Impossibilidade/dificuldade de exercer seus direitos de titular ou perder controle sobre seus dados pessoais</v>
      </c>
      <c r="M30" t="str">
        <f t="shared" si="10"/>
        <v>1@  Dificuldade/Negativa de acesso pelo titular a contratos, serviços, produtos ou oportunidades (background check, scoring, profiling)@
2@ Impossibilidade/dificuldade de exercer seus direitos de titular ou perder controle sobre seus dados pessoais;</v>
      </c>
      <c r="N30" t="str">
        <f t="shared" si="11"/>
        <v>1@  Dificuldade/Negativa de acesso pelo titular a contratos, serviços, produtos ou oportunidades (background check, scoring, profiling)@
2@ Impossibilidade/dificuldade de exercer seus direitos de titular ou perder controle sobre seus dados pessoais@</v>
      </c>
      <c r="O30" t="e">
        <f t="shared" si="12"/>
        <v>#VALUE!</v>
      </c>
      <c r="P30" t="e">
        <f t="shared" si="13"/>
        <v>#VALUE!</v>
      </c>
      <c r="Q30" t="e">
        <f t="shared" si="14"/>
        <v>#VALUE!</v>
      </c>
      <c r="R30" t="e">
        <f t="shared" si="15"/>
        <v>#VALUE!</v>
      </c>
    </row>
    <row r="31" spans="1:18" ht="32.25" customHeight="1" x14ac:dyDescent="0.3">
      <c r="A31" s="16" t="s">
        <v>166</v>
      </c>
      <c r="B31" s="19" t="s">
        <v>2349</v>
      </c>
      <c r="C31">
        <f t="shared" si="0"/>
        <v>2</v>
      </c>
      <c r="D31">
        <f t="shared" si="1"/>
        <v>136</v>
      </c>
      <c r="E31">
        <f t="shared" si="2"/>
        <v>134</v>
      </c>
      <c r="F31" t="str">
        <f t="shared" si="3"/>
        <v xml:space="preserve"> Dificuldade/Negativa de acesso pelo titular a contratos, serviços, produtos ou oportunidades (background check, scoring, profiling)</v>
      </c>
      <c r="G31" t="str">
        <f t="shared" si="4"/>
        <v>1@  Dificuldade/Negativa de acesso pelo titular a contratos, serviços, produtos ou oportunidades (background check, scoring, profiling);
2. Impossibilidade/dificuldade de exercer seus direitos de titular ou perder controle sobre seus dados pessoais;</v>
      </c>
      <c r="H31" t="str">
        <f t="shared" si="5"/>
        <v>1@  Dificuldade/Negativa de acesso pelo titular a contratos, serviços, produtos ou oportunidades (background check, scoring, profiling)@
2. Impossibilidade/dificuldade de exercer seus direitos de titular ou perder controle sobre seus dados pessoais;</v>
      </c>
      <c r="I31">
        <f t="shared" si="6"/>
        <v>139</v>
      </c>
      <c r="J31">
        <f t="shared" si="7"/>
        <v>249</v>
      </c>
      <c r="K31">
        <f t="shared" si="8"/>
        <v>110</v>
      </c>
      <c r="L31" t="str">
        <f t="shared" si="9"/>
        <v>Impossibilidade/dificuldade de exercer seus direitos de titular ou perder controle sobre seus dados pessoais</v>
      </c>
      <c r="M31" t="str">
        <f t="shared" si="10"/>
        <v>1@  Dificuldade/Negativa de acesso pelo titular a contratos, serviços, produtos ou oportunidades (background check, scoring, profiling)@
2@ Impossibilidade/dificuldade de exercer seus direitos de titular ou perder controle sobre seus dados pessoais;</v>
      </c>
      <c r="N31" t="str">
        <f t="shared" si="11"/>
        <v>1@  Dificuldade/Negativa de acesso pelo titular a contratos, serviços, produtos ou oportunidades (background check, scoring, profiling)@
2@ Impossibilidade/dificuldade de exercer seus direitos de titular ou perder controle sobre seus dados pessoais@</v>
      </c>
      <c r="O31" t="e">
        <f t="shared" si="12"/>
        <v>#VALUE!</v>
      </c>
      <c r="P31" t="e">
        <f t="shared" si="13"/>
        <v>#VALUE!</v>
      </c>
      <c r="Q31" t="e">
        <f t="shared" si="14"/>
        <v>#VALUE!</v>
      </c>
      <c r="R31" t="e">
        <f t="shared" si="15"/>
        <v>#VALUE!</v>
      </c>
    </row>
    <row r="32" spans="1:18" ht="32.25" customHeight="1" x14ac:dyDescent="0.3">
      <c r="A32" s="16" t="s">
        <v>167</v>
      </c>
      <c r="B32" s="19" t="s">
        <v>290</v>
      </c>
      <c r="C32">
        <f t="shared" si="0"/>
        <v>2</v>
      </c>
      <c r="D32">
        <f t="shared" si="1"/>
        <v>135</v>
      </c>
      <c r="E32">
        <f t="shared" si="2"/>
        <v>133</v>
      </c>
      <c r="F32" t="str">
        <f t="shared" si="3"/>
        <v>Dificuldade/Negativa de acesso pelo titular a contratos, serviços, produtos ou oportunidades (background check, scoring, profiling)</v>
      </c>
      <c r="G32" t="str">
        <f t="shared" si="4"/>
        <v>1@ Dificuldade/Negativa de acesso pelo titular a contratos, serviços, produtos ou oportunidades (background check, scoring, profiling);</v>
      </c>
      <c r="H32" t="str">
        <f t="shared" si="5"/>
        <v>1@ Dificuldade/Negativa de acesso pelo titular a contratos, serviços, produtos ou oportunidades (background check, scoring, profiling)@</v>
      </c>
      <c r="I32" t="e">
        <f t="shared" si="6"/>
        <v>#VALUE!</v>
      </c>
      <c r="J32" t="e">
        <f t="shared" si="7"/>
        <v>#VALUE!</v>
      </c>
      <c r="K32" t="e">
        <f t="shared" si="8"/>
        <v>#VALUE!</v>
      </c>
      <c r="L32" t="e">
        <f t="shared" si="9"/>
        <v>#VALUE!</v>
      </c>
      <c r="M32" t="e">
        <f t="shared" si="10"/>
        <v>#VALUE!</v>
      </c>
      <c r="N32" t="e">
        <f t="shared" si="11"/>
        <v>#VALUE!</v>
      </c>
      <c r="O32" t="e">
        <f t="shared" si="12"/>
        <v>#VALUE!</v>
      </c>
      <c r="P32" t="e">
        <f t="shared" si="13"/>
        <v>#VALUE!</v>
      </c>
      <c r="Q32" t="e">
        <f t="shared" si="14"/>
        <v>#VALUE!</v>
      </c>
      <c r="R32" t="e">
        <f t="shared" si="15"/>
        <v>#VALUE!</v>
      </c>
    </row>
    <row r="33" spans="1:18" ht="32.25" customHeight="1" x14ac:dyDescent="0.3">
      <c r="A33" s="16" t="s">
        <v>168</v>
      </c>
      <c r="B33" s="19" t="s">
        <v>290</v>
      </c>
      <c r="C33">
        <f t="shared" si="0"/>
        <v>2</v>
      </c>
      <c r="D33">
        <f t="shared" si="1"/>
        <v>135</v>
      </c>
      <c r="E33">
        <f t="shared" si="2"/>
        <v>133</v>
      </c>
      <c r="F33" t="str">
        <f t="shared" si="3"/>
        <v>Dificuldade/Negativa de acesso pelo titular a contratos, serviços, produtos ou oportunidades (background check, scoring, profiling)</v>
      </c>
      <c r="G33" t="str">
        <f t="shared" si="4"/>
        <v>1@ Dificuldade/Negativa de acesso pelo titular a contratos, serviços, produtos ou oportunidades (background check, scoring, profiling);</v>
      </c>
      <c r="H33" t="str">
        <f t="shared" si="5"/>
        <v>1@ Dificuldade/Negativa de acesso pelo titular a contratos, serviços, produtos ou oportunidades (background check, scoring, profiling)@</v>
      </c>
      <c r="I33" t="e">
        <f t="shared" si="6"/>
        <v>#VALUE!</v>
      </c>
      <c r="J33" t="e">
        <f t="shared" si="7"/>
        <v>#VALUE!</v>
      </c>
      <c r="K33" t="e">
        <f t="shared" si="8"/>
        <v>#VALUE!</v>
      </c>
      <c r="L33" t="e">
        <f t="shared" si="9"/>
        <v>#VALUE!</v>
      </c>
      <c r="M33" t="e">
        <f t="shared" si="10"/>
        <v>#VALUE!</v>
      </c>
      <c r="N33" t="e">
        <f t="shared" si="11"/>
        <v>#VALUE!</v>
      </c>
      <c r="O33" t="e">
        <f t="shared" si="12"/>
        <v>#VALUE!</v>
      </c>
      <c r="P33" t="e">
        <f t="shared" si="13"/>
        <v>#VALUE!</v>
      </c>
      <c r="Q33" t="e">
        <f t="shared" si="14"/>
        <v>#VALUE!</v>
      </c>
      <c r="R33" t="e">
        <f t="shared" si="15"/>
        <v>#VALUE!</v>
      </c>
    </row>
    <row r="34" spans="1:18" ht="32.25" customHeight="1" x14ac:dyDescent="0.3">
      <c r="A34" s="16" t="s">
        <v>169</v>
      </c>
      <c r="B34" s="19" t="s">
        <v>2349</v>
      </c>
      <c r="C34">
        <f t="shared" ref="C34:C65" si="16">SEARCHB(".",B34,1)</f>
        <v>2</v>
      </c>
      <c r="D34">
        <f t="shared" ref="D34:D65" si="17">SEARCHB(";",B34,1)</f>
        <v>136</v>
      </c>
      <c r="E34">
        <f t="shared" ref="E34:E65" si="18">D34-C34</f>
        <v>134</v>
      </c>
      <c r="F34" t="str">
        <f t="shared" ref="F34:F65" si="19">MID(B34,C34+2,E34-2)</f>
        <v xml:space="preserve"> Dificuldade/Negativa de acesso pelo titular a contratos, serviços, produtos ou oportunidades (background check, scoring, profiling)</v>
      </c>
      <c r="G34" t="str">
        <f t="shared" ref="G34:G65" si="20">REPLACE(B34,C34,1,"@")</f>
        <v>1@  Dificuldade/Negativa de acesso pelo titular a contratos, serviços, produtos ou oportunidades (background check, scoring, profiling);
2. Impossibilidade/dificuldade de exercer seus direitos de titular ou perder controle sobre seus dados pessoais;</v>
      </c>
      <c r="H34" t="str">
        <f t="shared" ref="H34:H65" si="21">REPLACE(G34,D34,1,"@")</f>
        <v>1@  Dificuldade/Negativa de acesso pelo titular a contratos, serviços, produtos ou oportunidades (background check, scoring, profiling)@
2. Impossibilidade/dificuldade de exercer seus direitos de titular ou perder controle sobre seus dados pessoais;</v>
      </c>
      <c r="I34">
        <f t="shared" ref="I34:I59" si="22">SEARCHB(".",G34,1)</f>
        <v>139</v>
      </c>
      <c r="J34">
        <f t="shared" ref="J34:J65" si="23">SEARCHB(";",H34,1)</f>
        <v>249</v>
      </c>
      <c r="K34">
        <f t="shared" ref="K34:K65" si="24">J34-I34</f>
        <v>110</v>
      </c>
      <c r="L34" t="str">
        <f t="shared" ref="L34:L65" si="25">MID(H34,I34+2,K34-2)</f>
        <v>Impossibilidade/dificuldade de exercer seus direitos de titular ou perder controle sobre seus dados pessoais</v>
      </c>
      <c r="M34" t="str">
        <f t="shared" ref="M34:M65" si="26">REPLACE(H34,I34,1,"@")</f>
        <v>1@  Dificuldade/Negativa de acesso pelo titular a contratos, serviços, produtos ou oportunidades (background check, scoring, profiling)@
2@ Impossibilidade/dificuldade de exercer seus direitos de titular ou perder controle sobre seus dados pessoais;</v>
      </c>
      <c r="N34" t="str">
        <f t="shared" ref="N34:N65" si="27">REPLACE(M34,J34,1,"@")</f>
        <v>1@  Dificuldade/Negativa de acesso pelo titular a contratos, serviços, produtos ou oportunidades (background check, scoring, profiling)@
2@ Impossibilidade/dificuldade de exercer seus direitos de titular ou perder controle sobre seus dados pessoais@</v>
      </c>
      <c r="O34" t="e">
        <f t="shared" ref="O34:O65" si="28">SEARCHB(".",M34,1)</f>
        <v>#VALUE!</v>
      </c>
      <c r="P34" t="e">
        <f t="shared" ref="P34:P65" si="29">SEARCHB(";",N34,1)</f>
        <v>#VALUE!</v>
      </c>
      <c r="Q34" t="e">
        <f t="shared" ref="Q34:Q65" si="30">P34-O34</f>
        <v>#VALUE!</v>
      </c>
      <c r="R34" t="e">
        <f t="shared" ref="R34:R65" si="31">MID(N34,O34+2,P34-2)</f>
        <v>#VALUE!</v>
      </c>
    </row>
    <row r="35" spans="1:18" ht="32.25" customHeight="1" x14ac:dyDescent="0.3">
      <c r="A35" s="16" t="s">
        <v>170</v>
      </c>
      <c r="B35" s="19" t="s">
        <v>290</v>
      </c>
      <c r="C35">
        <f t="shared" si="16"/>
        <v>2</v>
      </c>
      <c r="D35">
        <f t="shared" si="17"/>
        <v>135</v>
      </c>
      <c r="E35">
        <f t="shared" si="18"/>
        <v>133</v>
      </c>
      <c r="F35" t="str">
        <f t="shared" si="19"/>
        <v>Dificuldade/Negativa de acesso pelo titular a contratos, serviços, produtos ou oportunidades (background check, scoring, profiling)</v>
      </c>
      <c r="G35" t="str">
        <f t="shared" si="20"/>
        <v>1@ Dificuldade/Negativa de acesso pelo titular a contratos, serviços, produtos ou oportunidades (background check, scoring, profiling);</v>
      </c>
      <c r="H35" t="str">
        <f t="shared" si="21"/>
        <v>1@ Dificuldade/Negativa de acesso pelo titular a contratos, serviços, produtos ou oportunidades (background check, scoring, profiling)@</v>
      </c>
      <c r="I35" t="e">
        <f t="shared" si="22"/>
        <v>#VALUE!</v>
      </c>
      <c r="J35" t="e">
        <f t="shared" si="23"/>
        <v>#VALUE!</v>
      </c>
      <c r="K35" t="e">
        <f t="shared" si="24"/>
        <v>#VALUE!</v>
      </c>
      <c r="L35" t="e">
        <f t="shared" si="25"/>
        <v>#VALUE!</v>
      </c>
      <c r="M35" t="e">
        <f t="shared" si="26"/>
        <v>#VALUE!</v>
      </c>
      <c r="N35" t="e">
        <f t="shared" si="27"/>
        <v>#VALUE!</v>
      </c>
      <c r="O35" t="e">
        <f t="shared" si="28"/>
        <v>#VALUE!</v>
      </c>
      <c r="P35" t="e">
        <f t="shared" si="29"/>
        <v>#VALUE!</v>
      </c>
      <c r="Q35" t="e">
        <f t="shared" si="30"/>
        <v>#VALUE!</v>
      </c>
      <c r="R35" t="e">
        <f t="shared" si="31"/>
        <v>#VALUE!</v>
      </c>
    </row>
    <row r="36" spans="1:18" ht="32.25" customHeight="1" x14ac:dyDescent="0.3">
      <c r="A36" s="16" t="s">
        <v>171</v>
      </c>
      <c r="B36" s="19" t="s">
        <v>2351</v>
      </c>
      <c r="C36">
        <f t="shared" si="16"/>
        <v>2</v>
      </c>
      <c r="D36">
        <f t="shared" si="17"/>
        <v>112</v>
      </c>
      <c r="E36">
        <f t="shared" si="18"/>
        <v>110</v>
      </c>
      <c r="F36" t="str">
        <f t="shared" si="19"/>
        <v>Impossibilidade/dificuldade de exercer seus direitos de titular ou perder controle sobre seus dados pessoais</v>
      </c>
      <c r="G36" t="str">
        <f t="shared" si="20"/>
        <v>1@ Impossibilidade/dificuldade de exercer seus direitos de titular ou perder controle sobre seus dados pessoais;</v>
      </c>
      <c r="H36" t="str">
        <f t="shared" si="21"/>
        <v>1@ Impossibilidade/dificuldade de exercer seus direitos de titular ou perder controle sobre seus dados pessoais@</v>
      </c>
      <c r="I36" t="e">
        <f t="shared" si="22"/>
        <v>#VALUE!</v>
      </c>
      <c r="J36" t="e">
        <f t="shared" si="23"/>
        <v>#VALUE!</v>
      </c>
      <c r="K36" t="e">
        <f t="shared" si="24"/>
        <v>#VALUE!</v>
      </c>
      <c r="L36" t="e">
        <f t="shared" si="25"/>
        <v>#VALUE!</v>
      </c>
      <c r="M36" t="e">
        <f t="shared" si="26"/>
        <v>#VALUE!</v>
      </c>
      <c r="N36" t="e">
        <f t="shared" si="27"/>
        <v>#VALUE!</v>
      </c>
      <c r="O36" t="e">
        <f t="shared" si="28"/>
        <v>#VALUE!</v>
      </c>
      <c r="P36" t="e">
        <f t="shared" si="29"/>
        <v>#VALUE!</v>
      </c>
      <c r="Q36" t="e">
        <f t="shared" si="30"/>
        <v>#VALUE!</v>
      </c>
      <c r="R36" t="e">
        <f t="shared" si="31"/>
        <v>#VALUE!</v>
      </c>
    </row>
    <row r="37" spans="1:18" ht="32.25" customHeight="1" x14ac:dyDescent="0.3">
      <c r="A37" s="16" t="s">
        <v>172</v>
      </c>
      <c r="B37" s="19" t="s">
        <v>2351</v>
      </c>
      <c r="C37">
        <f t="shared" si="16"/>
        <v>2</v>
      </c>
      <c r="D37">
        <f t="shared" si="17"/>
        <v>112</v>
      </c>
      <c r="E37">
        <f t="shared" si="18"/>
        <v>110</v>
      </c>
      <c r="F37" t="str">
        <f t="shared" si="19"/>
        <v>Impossibilidade/dificuldade de exercer seus direitos de titular ou perder controle sobre seus dados pessoais</v>
      </c>
      <c r="G37" t="str">
        <f t="shared" si="20"/>
        <v>1@ Impossibilidade/dificuldade de exercer seus direitos de titular ou perder controle sobre seus dados pessoais;</v>
      </c>
      <c r="H37" t="str">
        <f t="shared" si="21"/>
        <v>1@ Impossibilidade/dificuldade de exercer seus direitos de titular ou perder controle sobre seus dados pessoais@</v>
      </c>
      <c r="I37" t="e">
        <f t="shared" si="22"/>
        <v>#VALUE!</v>
      </c>
      <c r="J37" t="e">
        <f t="shared" si="23"/>
        <v>#VALUE!</v>
      </c>
      <c r="K37" t="e">
        <f t="shared" si="24"/>
        <v>#VALUE!</v>
      </c>
      <c r="L37" t="e">
        <f t="shared" si="25"/>
        <v>#VALUE!</v>
      </c>
      <c r="M37" t="e">
        <f t="shared" si="26"/>
        <v>#VALUE!</v>
      </c>
      <c r="N37" t="e">
        <f t="shared" si="27"/>
        <v>#VALUE!</v>
      </c>
      <c r="O37" t="e">
        <f t="shared" si="28"/>
        <v>#VALUE!</v>
      </c>
      <c r="P37" t="e">
        <f t="shared" si="29"/>
        <v>#VALUE!</v>
      </c>
      <c r="Q37" t="e">
        <f t="shared" si="30"/>
        <v>#VALUE!</v>
      </c>
      <c r="R37" t="e">
        <f t="shared" si="31"/>
        <v>#VALUE!</v>
      </c>
    </row>
    <row r="38" spans="1:18" ht="32.25" customHeight="1" x14ac:dyDescent="0.3">
      <c r="A38" s="16" t="s">
        <v>173</v>
      </c>
      <c r="B38" s="17" t="s">
        <v>2352</v>
      </c>
      <c r="C38">
        <f t="shared" si="16"/>
        <v>2</v>
      </c>
      <c r="D38">
        <f t="shared" si="17"/>
        <v>31</v>
      </c>
      <c r="E38">
        <f t="shared" si="18"/>
        <v>29</v>
      </c>
      <c r="F38" t="str">
        <f t="shared" si="19"/>
        <v>Ameaça à integridade física</v>
      </c>
      <c r="G38" t="str">
        <f t="shared" si="20"/>
        <v>1@ Ameaça à integridade física;
2. Falsificação/Uso indevido de identidade ou fraude;</v>
      </c>
      <c r="H38" t="str">
        <f t="shared" si="21"/>
        <v>1@ Ameaça à integridade física@
2. Falsificação/Uso indevido de identidade ou fraude;</v>
      </c>
      <c r="I38">
        <f t="shared" si="22"/>
        <v>34</v>
      </c>
      <c r="J38">
        <f t="shared" si="23"/>
        <v>85</v>
      </c>
      <c r="K38">
        <f t="shared" si="24"/>
        <v>51</v>
      </c>
      <c r="L38" t="str">
        <f t="shared" si="25"/>
        <v>Falsificação/Uso indevido de identidade ou fraude</v>
      </c>
      <c r="M38" t="str">
        <f t="shared" si="26"/>
        <v>1@ Ameaça à integridade física@
2@ Falsificação/Uso indevido de identidade ou fraude;</v>
      </c>
      <c r="N38" t="str">
        <f t="shared" si="27"/>
        <v>1@ Ameaça à integridade física@
2@ Falsificação/Uso indevido de identidade ou fraude@</v>
      </c>
      <c r="O38" t="e">
        <f t="shared" si="28"/>
        <v>#VALUE!</v>
      </c>
      <c r="P38" t="e">
        <f t="shared" si="29"/>
        <v>#VALUE!</v>
      </c>
      <c r="Q38" t="e">
        <f t="shared" si="30"/>
        <v>#VALUE!</v>
      </c>
      <c r="R38" t="e">
        <f t="shared" si="31"/>
        <v>#VALUE!</v>
      </c>
    </row>
    <row r="39" spans="1:18" ht="32.25" customHeight="1" x14ac:dyDescent="0.3">
      <c r="A39" s="16" t="s">
        <v>178</v>
      </c>
      <c r="B39" s="17" t="s">
        <v>2352</v>
      </c>
      <c r="C39">
        <f t="shared" si="16"/>
        <v>2</v>
      </c>
      <c r="D39">
        <f t="shared" si="17"/>
        <v>31</v>
      </c>
      <c r="E39">
        <f t="shared" si="18"/>
        <v>29</v>
      </c>
      <c r="F39" t="str">
        <f t="shared" si="19"/>
        <v>Ameaça à integridade física</v>
      </c>
      <c r="G39" t="str">
        <f t="shared" si="20"/>
        <v>1@ Ameaça à integridade física;
2. Falsificação/Uso indevido de identidade ou fraude;</v>
      </c>
      <c r="H39" t="str">
        <f t="shared" si="21"/>
        <v>1@ Ameaça à integridade física@
2. Falsificação/Uso indevido de identidade ou fraude;</v>
      </c>
      <c r="I39">
        <f t="shared" si="22"/>
        <v>34</v>
      </c>
      <c r="J39">
        <f t="shared" si="23"/>
        <v>85</v>
      </c>
      <c r="K39">
        <f t="shared" si="24"/>
        <v>51</v>
      </c>
      <c r="L39" t="str">
        <f t="shared" si="25"/>
        <v>Falsificação/Uso indevido de identidade ou fraude</v>
      </c>
      <c r="M39" t="str">
        <f t="shared" si="26"/>
        <v>1@ Ameaça à integridade física@
2@ Falsificação/Uso indevido de identidade ou fraude;</v>
      </c>
      <c r="N39" t="str">
        <f t="shared" si="27"/>
        <v>1@ Ameaça à integridade física@
2@ Falsificação/Uso indevido de identidade ou fraude@</v>
      </c>
      <c r="O39" t="e">
        <f t="shared" si="28"/>
        <v>#VALUE!</v>
      </c>
      <c r="P39" t="e">
        <f t="shared" si="29"/>
        <v>#VALUE!</v>
      </c>
      <c r="Q39" t="e">
        <f t="shared" si="30"/>
        <v>#VALUE!</v>
      </c>
      <c r="R39" t="e">
        <f t="shared" si="31"/>
        <v>#VALUE!</v>
      </c>
    </row>
    <row r="40" spans="1:18" ht="32.25" customHeight="1" x14ac:dyDescent="0.3">
      <c r="A40" s="16" t="s">
        <v>181</v>
      </c>
      <c r="B40" s="19" t="s">
        <v>2351</v>
      </c>
      <c r="C40">
        <f t="shared" si="16"/>
        <v>2</v>
      </c>
      <c r="D40">
        <f t="shared" si="17"/>
        <v>112</v>
      </c>
      <c r="E40">
        <f t="shared" si="18"/>
        <v>110</v>
      </c>
      <c r="F40" t="str">
        <f t="shared" si="19"/>
        <v>Impossibilidade/dificuldade de exercer seus direitos de titular ou perder controle sobre seus dados pessoais</v>
      </c>
      <c r="G40" t="str">
        <f t="shared" si="20"/>
        <v>1@ Impossibilidade/dificuldade de exercer seus direitos de titular ou perder controle sobre seus dados pessoais;</v>
      </c>
      <c r="H40" t="str">
        <f t="shared" si="21"/>
        <v>1@ Impossibilidade/dificuldade de exercer seus direitos de titular ou perder controle sobre seus dados pessoais@</v>
      </c>
      <c r="I40" t="e">
        <f t="shared" si="22"/>
        <v>#VALUE!</v>
      </c>
      <c r="J40" t="e">
        <f t="shared" si="23"/>
        <v>#VALUE!</v>
      </c>
      <c r="K40" t="e">
        <f t="shared" si="24"/>
        <v>#VALUE!</v>
      </c>
      <c r="L40" t="e">
        <f t="shared" si="25"/>
        <v>#VALUE!</v>
      </c>
      <c r="M40" t="e">
        <f t="shared" si="26"/>
        <v>#VALUE!</v>
      </c>
      <c r="N40" t="e">
        <f t="shared" si="27"/>
        <v>#VALUE!</v>
      </c>
      <c r="O40" t="e">
        <f t="shared" si="28"/>
        <v>#VALUE!</v>
      </c>
      <c r="P40" t="e">
        <f t="shared" si="29"/>
        <v>#VALUE!</v>
      </c>
      <c r="Q40" t="e">
        <f t="shared" si="30"/>
        <v>#VALUE!</v>
      </c>
      <c r="R40" t="e">
        <f t="shared" si="31"/>
        <v>#VALUE!</v>
      </c>
    </row>
    <row r="41" spans="1:18" ht="32.25" customHeight="1" x14ac:dyDescent="0.3">
      <c r="A41" s="16" t="s">
        <v>184</v>
      </c>
      <c r="B41" s="19" t="s">
        <v>2351</v>
      </c>
      <c r="C41">
        <f t="shared" si="16"/>
        <v>2</v>
      </c>
      <c r="D41">
        <f t="shared" si="17"/>
        <v>112</v>
      </c>
      <c r="E41">
        <f t="shared" si="18"/>
        <v>110</v>
      </c>
      <c r="F41" t="str">
        <f t="shared" si="19"/>
        <v>Impossibilidade/dificuldade de exercer seus direitos de titular ou perder controle sobre seus dados pessoais</v>
      </c>
      <c r="G41" t="str">
        <f t="shared" si="20"/>
        <v>1@ Impossibilidade/dificuldade de exercer seus direitos de titular ou perder controle sobre seus dados pessoais;</v>
      </c>
      <c r="H41" t="str">
        <f t="shared" si="21"/>
        <v>1@ Impossibilidade/dificuldade de exercer seus direitos de titular ou perder controle sobre seus dados pessoais@</v>
      </c>
      <c r="I41" t="e">
        <f t="shared" si="22"/>
        <v>#VALUE!</v>
      </c>
      <c r="J41" t="e">
        <f t="shared" si="23"/>
        <v>#VALUE!</v>
      </c>
      <c r="K41" t="e">
        <f t="shared" si="24"/>
        <v>#VALUE!</v>
      </c>
      <c r="L41" t="e">
        <f t="shared" si="25"/>
        <v>#VALUE!</v>
      </c>
      <c r="M41" t="e">
        <f t="shared" si="26"/>
        <v>#VALUE!</v>
      </c>
      <c r="N41" t="e">
        <f t="shared" si="27"/>
        <v>#VALUE!</v>
      </c>
      <c r="O41" t="e">
        <f t="shared" si="28"/>
        <v>#VALUE!</v>
      </c>
      <c r="P41" t="e">
        <f t="shared" si="29"/>
        <v>#VALUE!</v>
      </c>
      <c r="Q41" t="e">
        <f t="shared" si="30"/>
        <v>#VALUE!</v>
      </c>
      <c r="R41" t="e">
        <f t="shared" si="31"/>
        <v>#VALUE!</v>
      </c>
    </row>
    <row r="42" spans="1:18" ht="32.25" customHeight="1" x14ac:dyDescent="0.3">
      <c r="A42" s="16" t="s">
        <v>187</v>
      </c>
      <c r="B42" s="19" t="s">
        <v>2351</v>
      </c>
      <c r="C42">
        <f t="shared" si="16"/>
        <v>2</v>
      </c>
      <c r="D42">
        <f t="shared" si="17"/>
        <v>112</v>
      </c>
      <c r="E42">
        <f t="shared" si="18"/>
        <v>110</v>
      </c>
      <c r="F42" t="str">
        <f t="shared" si="19"/>
        <v>Impossibilidade/dificuldade de exercer seus direitos de titular ou perder controle sobre seus dados pessoais</v>
      </c>
      <c r="G42" t="str">
        <f t="shared" si="20"/>
        <v>1@ Impossibilidade/dificuldade de exercer seus direitos de titular ou perder controle sobre seus dados pessoais;</v>
      </c>
      <c r="H42" t="str">
        <f t="shared" si="21"/>
        <v>1@ Impossibilidade/dificuldade de exercer seus direitos de titular ou perder controle sobre seus dados pessoais@</v>
      </c>
      <c r="I42" t="e">
        <f t="shared" si="22"/>
        <v>#VALUE!</v>
      </c>
      <c r="J42" t="e">
        <f t="shared" si="23"/>
        <v>#VALUE!</v>
      </c>
      <c r="K42" t="e">
        <f t="shared" si="24"/>
        <v>#VALUE!</v>
      </c>
      <c r="L42" t="e">
        <f t="shared" si="25"/>
        <v>#VALUE!</v>
      </c>
      <c r="M42" t="e">
        <f t="shared" si="26"/>
        <v>#VALUE!</v>
      </c>
      <c r="N42" t="e">
        <f t="shared" si="27"/>
        <v>#VALUE!</v>
      </c>
      <c r="O42" t="e">
        <f t="shared" si="28"/>
        <v>#VALUE!</v>
      </c>
      <c r="P42" t="e">
        <f t="shared" si="29"/>
        <v>#VALUE!</v>
      </c>
      <c r="Q42" t="e">
        <f t="shared" si="30"/>
        <v>#VALUE!</v>
      </c>
      <c r="R42" t="e">
        <f t="shared" si="31"/>
        <v>#VALUE!</v>
      </c>
    </row>
    <row r="43" spans="1:18" ht="32.25" customHeight="1" x14ac:dyDescent="0.3">
      <c r="A43" s="16" t="s">
        <v>188</v>
      </c>
      <c r="B43" s="19" t="s">
        <v>2349</v>
      </c>
      <c r="C43">
        <f t="shared" si="16"/>
        <v>2</v>
      </c>
      <c r="D43">
        <f t="shared" si="17"/>
        <v>136</v>
      </c>
      <c r="E43">
        <f t="shared" si="18"/>
        <v>134</v>
      </c>
      <c r="F43" t="str">
        <f t="shared" si="19"/>
        <v xml:space="preserve"> Dificuldade/Negativa de acesso pelo titular a contratos, serviços, produtos ou oportunidades (background check, scoring, profiling)</v>
      </c>
      <c r="G43" t="str">
        <f t="shared" si="20"/>
        <v>1@  Dificuldade/Negativa de acesso pelo titular a contratos, serviços, produtos ou oportunidades (background check, scoring, profiling);
2. Impossibilidade/dificuldade de exercer seus direitos de titular ou perder controle sobre seus dados pessoais;</v>
      </c>
      <c r="H43" t="str">
        <f t="shared" si="21"/>
        <v>1@  Dificuldade/Negativa de acesso pelo titular a contratos, serviços, produtos ou oportunidades (background check, scoring, profiling)@
2. Impossibilidade/dificuldade de exercer seus direitos de titular ou perder controle sobre seus dados pessoais;</v>
      </c>
      <c r="I43">
        <f t="shared" si="22"/>
        <v>139</v>
      </c>
      <c r="J43">
        <f t="shared" si="23"/>
        <v>249</v>
      </c>
      <c r="K43">
        <f t="shared" si="24"/>
        <v>110</v>
      </c>
      <c r="L43" t="str">
        <f t="shared" si="25"/>
        <v>Impossibilidade/dificuldade de exercer seus direitos de titular ou perder controle sobre seus dados pessoais</v>
      </c>
      <c r="M43" t="str">
        <f t="shared" si="26"/>
        <v>1@  Dificuldade/Negativa de acesso pelo titular a contratos, serviços, produtos ou oportunidades (background check, scoring, profiling)@
2@ Impossibilidade/dificuldade de exercer seus direitos de titular ou perder controle sobre seus dados pessoais;</v>
      </c>
      <c r="N43" t="str">
        <f t="shared" si="27"/>
        <v>1@  Dificuldade/Negativa de acesso pelo titular a contratos, serviços, produtos ou oportunidades (background check, scoring, profiling)@
2@ Impossibilidade/dificuldade de exercer seus direitos de titular ou perder controle sobre seus dados pessoais@</v>
      </c>
      <c r="O43" t="e">
        <f t="shared" si="28"/>
        <v>#VALUE!</v>
      </c>
      <c r="P43" t="e">
        <f t="shared" si="29"/>
        <v>#VALUE!</v>
      </c>
      <c r="Q43" t="e">
        <f t="shared" si="30"/>
        <v>#VALUE!</v>
      </c>
      <c r="R43" t="e">
        <f t="shared" si="31"/>
        <v>#VALUE!</v>
      </c>
    </row>
    <row r="44" spans="1:18" ht="32.25" customHeight="1" x14ac:dyDescent="0.3">
      <c r="A44" s="16" t="s">
        <v>189</v>
      </c>
      <c r="B44" s="19" t="s">
        <v>2349</v>
      </c>
      <c r="C44">
        <f t="shared" si="16"/>
        <v>2</v>
      </c>
      <c r="D44">
        <f t="shared" si="17"/>
        <v>136</v>
      </c>
      <c r="E44">
        <f t="shared" si="18"/>
        <v>134</v>
      </c>
      <c r="F44" t="str">
        <f t="shared" si="19"/>
        <v xml:space="preserve"> Dificuldade/Negativa de acesso pelo titular a contratos, serviços, produtos ou oportunidades (background check, scoring, profiling)</v>
      </c>
      <c r="G44" t="str">
        <f t="shared" si="20"/>
        <v>1@  Dificuldade/Negativa de acesso pelo titular a contratos, serviços, produtos ou oportunidades (background check, scoring, profiling);
2. Impossibilidade/dificuldade de exercer seus direitos de titular ou perder controle sobre seus dados pessoais;</v>
      </c>
      <c r="H44" t="str">
        <f t="shared" si="21"/>
        <v>1@  Dificuldade/Negativa de acesso pelo titular a contratos, serviços, produtos ou oportunidades (background check, scoring, profiling)@
2. Impossibilidade/dificuldade de exercer seus direitos de titular ou perder controle sobre seus dados pessoais;</v>
      </c>
      <c r="I44">
        <f t="shared" si="22"/>
        <v>139</v>
      </c>
      <c r="J44">
        <f t="shared" si="23"/>
        <v>249</v>
      </c>
      <c r="K44">
        <f t="shared" si="24"/>
        <v>110</v>
      </c>
      <c r="L44" t="str">
        <f t="shared" si="25"/>
        <v>Impossibilidade/dificuldade de exercer seus direitos de titular ou perder controle sobre seus dados pessoais</v>
      </c>
      <c r="M44" t="str">
        <f t="shared" si="26"/>
        <v>1@  Dificuldade/Negativa de acesso pelo titular a contratos, serviços, produtos ou oportunidades (background check, scoring, profiling)@
2@ Impossibilidade/dificuldade de exercer seus direitos de titular ou perder controle sobre seus dados pessoais;</v>
      </c>
      <c r="N44" t="str">
        <f t="shared" si="27"/>
        <v>1@  Dificuldade/Negativa de acesso pelo titular a contratos, serviços, produtos ou oportunidades (background check, scoring, profiling)@
2@ Impossibilidade/dificuldade de exercer seus direitos de titular ou perder controle sobre seus dados pessoais@</v>
      </c>
      <c r="O44" t="e">
        <f t="shared" si="28"/>
        <v>#VALUE!</v>
      </c>
      <c r="P44" t="e">
        <f t="shared" si="29"/>
        <v>#VALUE!</v>
      </c>
      <c r="Q44" t="e">
        <f t="shared" si="30"/>
        <v>#VALUE!</v>
      </c>
      <c r="R44" t="e">
        <f t="shared" si="31"/>
        <v>#VALUE!</v>
      </c>
    </row>
    <row r="45" spans="1:18" ht="32.25" customHeight="1" x14ac:dyDescent="0.3">
      <c r="A45" s="16" t="s">
        <v>191</v>
      </c>
      <c r="B45" s="14" t="s">
        <v>2341</v>
      </c>
      <c r="C45">
        <f t="shared" si="16"/>
        <v>2</v>
      </c>
      <c r="D45">
        <f t="shared" si="17"/>
        <v>120</v>
      </c>
      <c r="E45">
        <f t="shared" si="18"/>
        <v>118</v>
      </c>
      <c r="F45" t="str">
        <f t="shared" si="19"/>
        <v>Violação de dados pessoais que tenham armazenamento por período indeterminado (coluna 4|1), e por não haver descarte</v>
      </c>
      <c r="G45" t="str">
        <f t="shared" si="20"/>
        <v>1@ Violação de dados pessoais que tenham armazenamento por período indeterminado (coluna 4|1), e por não haver descarte;</v>
      </c>
      <c r="H45" t="str">
        <f t="shared" si="21"/>
        <v>1@ Violação de dados pessoais que tenham armazenamento por período indeterminado (coluna 4|1), e por não haver descarte@</v>
      </c>
      <c r="I45" t="e">
        <f t="shared" si="22"/>
        <v>#VALUE!</v>
      </c>
      <c r="J45" t="e">
        <f t="shared" si="23"/>
        <v>#VALUE!</v>
      </c>
      <c r="K45" t="e">
        <f t="shared" si="24"/>
        <v>#VALUE!</v>
      </c>
      <c r="L45" t="e">
        <f t="shared" si="25"/>
        <v>#VALUE!</v>
      </c>
      <c r="M45" t="e">
        <f t="shared" si="26"/>
        <v>#VALUE!</v>
      </c>
      <c r="N45" t="e">
        <f t="shared" si="27"/>
        <v>#VALUE!</v>
      </c>
      <c r="O45" t="e">
        <f t="shared" si="28"/>
        <v>#VALUE!</v>
      </c>
      <c r="P45" t="e">
        <f t="shared" si="29"/>
        <v>#VALUE!</v>
      </c>
      <c r="Q45" t="e">
        <f t="shared" si="30"/>
        <v>#VALUE!</v>
      </c>
      <c r="R45" t="e">
        <f t="shared" si="31"/>
        <v>#VALUE!</v>
      </c>
    </row>
    <row r="46" spans="1:18" ht="32.25" customHeight="1" x14ac:dyDescent="0.3">
      <c r="A46" s="16" t="s">
        <v>192</v>
      </c>
      <c r="B46" s="14" t="s">
        <v>2341</v>
      </c>
      <c r="C46">
        <f t="shared" si="16"/>
        <v>2</v>
      </c>
      <c r="D46">
        <f t="shared" si="17"/>
        <v>120</v>
      </c>
      <c r="E46">
        <f t="shared" si="18"/>
        <v>118</v>
      </c>
      <c r="F46" t="str">
        <f t="shared" si="19"/>
        <v>Violação de dados pessoais que tenham armazenamento por período indeterminado (coluna 4|1), e por não haver descarte</v>
      </c>
      <c r="G46" t="str">
        <f t="shared" si="20"/>
        <v>1@ Violação de dados pessoais que tenham armazenamento por período indeterminado (coluna 4|1), e por não haver descarte;</v>
      </c>
      <c r="H46" t="str">
        <f t="shared" si="21"/>
        <v>1@ Violação de dados pessoais que tenham armazenamento por período indeterminado (coluna 4|1), e por não haver descarte@</v>
      </c>
      <c r="I46" t="e">
        <f t="shared" si="22"/>
        <v>#VALUE!</v>
      </c>
      <c r="J46" t="e">
        <f t="shared" si="23"/>
        <v>#VALUE!</v>
      </c>
      <c r="K46" t="e">
        <f t="shared" si="24"/>
        <v>#VALUE!</v>
      </c>
      <c r="L46" t="e">
        <f t="shared" si="25"/>
        <v>#VALUE!</v>
      </c>
      <c r="M46" t="e">
        <f t="shared" si="26"/>
        <v>#VALUE!</v>
      </c>
      <c r="N46" t="e">
        <f t="shared" si="27"/>
        <v>#VALUE!</v>
      </c>
      <c r="O46" t="e">
        <f t="shared" si="28"/>
        <v>#VALUE!</v>
      </c>
      <c r="P46" t="e">
        <f t="shared" si="29"/>
        <v>#VALUE!</v>
      </c>
      <c r="Q46" t="e">
        <f t="shared" si="30"/>
        <v>#VALUE!</v>
      </c>
      <c r="R46" t="e">
        <f t="shared" si="31"/>
        <v>#VALUE!</v>
      </c>
    </row>
    <row r="47" spans="1:18" ht="32.25" customHeight="1" x14ac:dyDescent="0.3">
      <c r="A47" s="16" t="s">
        <v>193</v>
      </c>
      <c r="B47" s="19" t="s">
        <v>2349</v>
      </c>
      <c r="C47">
        <f t="shared" si="16"/>
        <v>2</v>
      </c>
      <c r="D47">
        <f t="shared" si="17"/>
        <v>136</v>
      </c>
      <c r="E47">
        <f t="shared" si="18"/>
        <v>134</v>
      </c>
      <c r="F47" t="str">
        <f t="shared" si="19"/>
        <v xml:space="preserve"> Dificuldade/Negativa de acesso pelo titular a contratos, serviços, produtos ou oportunidades (background check, scoring, profiling)</v>
      </c>
      <c r="G47" t="str">
        <f t="shared" si="20"/>
        <v>1@  Dificuldade/Negativa de acesso pelo titular a contratos, serviços, produtos ou oportunidades (background check, scoring, profiling);
2. Impossibilidade/dificuldade de exercer seus direitos de titular ou perder controle sobre seus dados pessoais;</v>
      </c>
      <c r="H47" t="str">
        <f t="shared" si="21"/>
        <v>1@  Dificuldade/Negativa de acesso pelo titular a contratos, serviços, produtos ou oportunidades (background check, scoring, profiling)@
2. Impossibilidade/dificuldade de exercer seus direitos de titular ou perder controle sobre seus dados pessoais;</v>
      </c>
      <c r="I47">
        <f t="shared" si="22"/>
        <v>139</v>
      </c>
      <c r="J47">
        <f t="shared" si="23"/>
        <v>249</v>
      </c>
      <c r="K47">
        <f t="shared" si="24"/>
        <v>110</v>
      </c>
      <c r="L47" t="str">
        <f t="shared" si="25"/>
        <v>Impossibilidade/dificuldade de exercer seus direitos de titular ou perder controle sobre seus dados pessoais</v>
      </c>
      <c r="M47" t="str">
        <f t="shared" si="26"/>
        <v>1@  Dificuldade/Negativa de acesso pelo titular a contratos, serviços, produtos ou oportunidades (background check, scoring, profiling)@
2@ Impossibilidade/dificuldade de exercer seus direitos de titular ou perder controle sobre seus dados pessoais;</v>
      </c>
      <c r="N47" t="str">
        <f t="shared" si="27"/>
        <v>1@  Dificuldade/Negativa de acesso pelo titular a contratos, serviços, produtos ou oportunidades (background check, scoring, profiling)@
2@ Impossibilidade/dificuldade de exercer seus direitos de titular ou perder controle sobre seus dados pessoais@</v>
      </c>
      <c r="O47" t="e">
        <f t="shared" si="28"/>
        <v>#VALUE!</v>
      </c>
      <c r="P47" t="e">
        <f t="shared" si="29"/>
        <v>#VALUE!</v>
      </c>
      <c r="Q47" t="e">
        <f t="shared" si="30"/>
        <v>#VALUE!</v>
      </c>
      <c r="R47" t="e">
        <f t="shared" si="31"/>
        <v>#VALUE!</v>
      </c>
    </row>
    <row r="48" spans="1:18" ht="32.25" customHeight="1" x14ac:dyDescent="0.3">
      <c r="A48" s="16" t="s">
        <v>194</v>
      </c>
      <c r="B48" s="19" t="s">
        <v>2349</v>
      </c>
      <c r="C48">
        <f t="shared" si="16"/>
        <v>2</v>
      </c>
      <c r="D48">
        <f t="shared" si="17"/>
        <v>136</v>
      </c>
      <c r="E48">
        <f t="shared" si="18"/>
        <v>134</v>
      </c>
      <c r="F48" t="str">
        <f t="shared" si="19"/>
        <v xml:space="preserve"> Dificuldade/Negativa de acesso pelo titular a contratos, serviços, produtos ou oportunidades (background check, scoring, profiling)</v>
      </c>
      <c r="G48" t="str">
        <f t="shared" si="20"/>
        <v>1@  Dificuldade/Negativa de acesso pelo titular a contratos, serviços, produtos ou oportunidades (background check, scoring, profiling);
2. Impossibilidade/dificuldade de exercer seus direitos de titular ou perder controle sobre seus dados pessoais;</v>
      </c>
      <c r="H48" t="str">
        <f t="shared" si="21"/>
        <v>1@  Dificuldade/Negativa de acesso pelo titular a contratos, serviços, produtos ou oportunidades (background check, scoring, profiling)@
2. Impossibilidade/dificuldade de exercer seus direitos de titular ou perder controle sobre seus dados pessoais;</v>
      </c>
      <c r="I48">
        <f t="shared" si="22"/>
        <v>139</v>
      </c>
      <c r="J48">
        <f t="shared" si="23"/>
        <v>249</v>
      </c>
      <c r="K48">
        <f t="shared" si="24"/>
        <v>110</v>
      </c>
      <c r="L48" t="str">
        <f t="shared" si="25"/>
        <v>Impossibilidade/dificuldade de exercer seus direitos de titular ou perder controle sobre seus dados pessoais</v>
      </c>
      <c r="M48" t="str">
        <f t="shared" si="26"/>
        <v>1@  Dificuldade/Negativa de acesso pelo titular a contratos, serviços, produtos ou oportunidades (background check, scoring, profiling)@
2@ Impossibilidade/dificuldade de exercer seus direitos de titular ou perder controle sobre seus dados pessoais;</v>
      </c>
      <c r="N48" t="str">
        <f t="shared" si="27"/>
        <v>1@  Dificuldade/Negativa de acesso pelo titular a contratos, serviços, produtos ou oportunidades (background check, scoring, profiling)@
2@ Impossibilidade/dificuldade de exercer seus direitos de titular ou perder controle sobre seus dados pessoais@</v>
      </c>
      <c r="O48" t="e">
        <f t="shared" si="28"/>
        <v>#VALUE!</v>
      </c>
      <c r="P48" t="e">
        <f t="shared" si="29"/>
        <v>#VALUE!</v>
      </c>
      <c r="Q48" t="e">
        <f t="shared" si="30"/>
        <v>#VALUE!</v>
      </c>
      <c r="R48" t="e">
        <f t="shared" si="31"/>
        <v>#VALUE!</v>
      </c>
    </row>
    <row r="49" spans="1:18" ht="32.25" customHeight="1" x14ac:dyDescent="0.3">
      <c r="A49" s="16" t="s">
        <v>196</v>
      </c>
      <c r="B49" s="19" t="s">
        <v>2349</v>
      </c>
      <c r="C49">
        <f t="shared" si="16"/>
        <v>2</v>
      </c>
      <c r="D49">
        <f t="shared" si="17"/>
        <v>136</v>
      </c>
      <c r="E49">
        <f t="shared" si="18"/>
        <v>134</v>
      </c>
      <c r="F49" t="str">
        <f t="shared" si="19"/>
        <v xml:space="preserve"> Dificuldade/Negativa de acesso pelo titular a contratos, serviços, produtos ou oportunidades (background check, scoring, profiling)</v>
      </c>
      <c r="G49" t="str">
        <f t="shared" si="20"/>
        <v>1@  Dificuldade/Negativa de acesso pelo titular a contratos, serviços, produtos ou oportunidades (background check, scoring, profiling);
2. Impossibilidade/dificuldade de exercer seus direitos de titular ou perder controle sobre seus dados pessoais;</v>
      </c>
      <c r="H49" t="str">
        <f t="shared" si="21"/>
        <v>1@  Dificuldade/Negativa de acesso pelo titular a contratos, serviços, produtos ou oportunidades (background check, scoring, profiling)@
2. Impossibilidade/dificuldade de exercer seus direitos de titular ou perder controle sobre seus dados pessoais;</v>
      </c>
      <c r="I49">
        <f t="shared" si="22"/>
        <v>139</v>
      </c>
      <c r="J49">
        <f t="shared" si="23"/>
        <v>249</v>
      </c>
      <c r="K49">
        <f t="shared" si="24"/>
        <v>110</v>
      </c>
      <c r="L49" t="str">
        <f t="shared" si="25"/>
        <v>Impossibilidade/dificuldade de exercer seus direitos de titular ou perder controle sobre seus dados pessoais</v>
      </c>
      <c r="M49" t="str">
        <f t="shared" si="26"/>
        <v>1@  Dificuldade/Negativa de acesso pelo titular a contratos, serviços, produtos ou oportunidades (background check, scoring, profiling)@
2@ Impossibilidade/dificuldade de exercer seus direitos de titular ou perder controle sobre seus dados pessoais;</v>
      </c>
      <c r="N49" t="str">
        <f t="shared" si="27"/>
        <v>1@  Dificuldade/Negativa de acesso pelo titular a contratos, serviços, produtos ou oportunidades (background check, scoring, profiling)@
2@ Impossibilidade/dificuldade de exercer seus direitos de titular ou perder controle sobre seus dados pessoais@</v>
      </c>
      <c r="O49" t="e">
        <f t="shared" si="28"/>
        <v>#VALUE!</v>
      </c>
      <c r="P49" t="e">
        <f t="shared" si="29"/>
        <v>#VALUE!</v>
      </c>
      <c r="Q49" t="e">
        <f t="shared" si="30"/>
        <v>#VALUE!</v>
      </c>
      <c r="R49" t="e">
        <f t="shared" si="31"/>
        <v>#VALUE!</v>
      </c>
    </row>
    <row r="50" spans="1:18" ht="32.25" customHeight="1" x14ac:dyDescent="0.3">
      <c r="A50" s="16" t="s">
        <v>198</v>
      </c>
      <c r="B50" s="19" t="s">
        <v>2349</v>
      </c>
      <c r="C50">
        <f t="shared" si="16"/>
        <v>2</v>
      </c>
      <c r="D50">
        <f t="shared" si="17"/>
        <v>136</v>
      </c>
      <c r="E50">
        <f t="shared" si="18"/>
        <v>134</v>
      </c>
      <c r="F50" t="str">
        <f t="shared" si="19"/>
        <v xml:space="preserve"> Dificuldade/Negativa de acesso pelo titular a contratos, serviços, produtos ou oportunidades (background check, scoring, profiling)</v>
      </c>
      <c r="G50" t="str">
        <f t="shared" si="20"/>
        <v>1@  Dificuldade/Negativa de acesso pelo titular a contratos, serviços, produtos ou oportunidades (background check, scoring, profiling);
2. Impossibilidade/dificuldade de exercer seus direitos de titular ou perder controle sobre seus dados pessoais;</v>
      </c>
      <c r="H50" t="str">
        <f t="shared" si="21"/>
        <v>1@  Dificuldade/Negativa de acesso pelo titular a contratos, serviços, produtos ou oportunidades (background check, scoring, profiling)@
2. Impossibilidade/dificuldade de exercer seus direitos de titular ou perder controle sobre seus dados pessoais;</v>
      </c>
      <c r="I50">
        <f t="shared" si="22"/>
        <v>139</v>
      </c>
      <c r="J50">
        <f t="shared" si="23"/>
        <v>249</v>
      </c>
      <c r="K50">
        <f t="shared" si="24"/>
        <v>110</v>
      </c>
      <c r="L50" t="str">
        <f t="shared" si="25"/>
        <v>Impossibilidade/dificuldade de exercer seus direitos de titular ou perder controle sobre seus dados pessoais</v>
      </c>
      <c r="M50" t="str">
        <f t="shared" si="26"/>
        <v>1@  Dificuldade/Negativa de acesso pelo titular a contratos, serviços, produtos ou oportunidades (background check, scoring, profiling)@
2@ Impossibilidade/dificuldade de exercer seus direitos de titular ou perder controle sobre seus dados pessoais;</v>
      </c>
      <c r="N50" t="str">
        <f t="shared" si="27"/>
        <v>1@  Dificuldade/Negativa de acesso pelo titular a contratos, serviços, produtos ou oportunidades (background check, scoring, profiling)@
2@ Impossibilidade/dificuldade de exercer seus direitos de titular ou perder controle sobre seus dados pessoais@</v>
      </c>
      <c r="O50" t="e">
        <f t="shared" si="28"/>
        <v>#VALUE!</v>
      </c>
      <c r="P50" t="e">
        <f t="shared" si="29"/>
        <v>#VALUE!</v>
      </c>
      <c r="Q50" t="e">
        <f t="shared" si="30"/>
        <v>#VALUE!</v>
      </c>
      <c r="R50" t="e">
        <f t="shared" si="31"/>
        <v>#VALUE!</v>
      </c>
    </row>
    <row r="51" spans="1:18" ht="32.25" customHeight="1" x14ac:dyDescent="0.3">
      <c r="A51" s="16" t="s">
        <v>199</v>
      </c>
      <c r="B51" s="19" t="s">
        <v>2349</v>
      </c>
      <c r="C51">
        <f t="shared" si="16"/>
        <v>2</v>
      </c>
      <c r="D51">
        <f t="shared" si="17"/>
        <v>136</v>
      </c>
      <c r="E51">
        <f t="shared" si="18"/>
        <v>134</v>
      </c>
      <c r="F51" t="str">
        <f t="shared" si="19"/>
        <v xml:space="preserve"> Dificuldade/Negativa de acesso pelo titular a contratos, serviços, produtos ou oportunidades (background check, scoring, profiling)</v>
      </c>
      <c r="G51" t="str">
        <f t="shared" si="20"/>
        <v>1@  Dificuldade/Negativa de acesso pelo titular a contratos, serviços, produtos ou oportunidades (background check, scoring, profiling);
2. Impossibilidade/dificuldade de exercer seus direitos de titular ou perder controle sobre seus dados pessoais;</v>
      </c>
      <c r="H51" t="str">
        <f t="shared" si="21"/>
        <v>1@  Dificuldade/Negativa de acesso pelo titular a contratos, serviços, produtos ou oportunidades (background check, scoring, profiling)@
2. Impossibilidade/dificuldade de exercer seus direitos de titular ou perder controle sobre seus dados pessoais;</v>
      </c>
      <c r="I51">
        <f t="shared" si="22"/>
        <v>139</v>
      </c>
      <c r="J51">
        <f t="shared" si="23"/>
        <v>249</v>
      </c>
      <c r="K51">
        <f t="shared" si="24"/>
        <v>110</v>
      </c>
      <c r="L51" t="str">
        <f t="shared" si="25"/>
        <v>Impossibilidade/dificuldade de exercer seus direitos de titular ou perder controle sobre seus dados pessoais</v>
      </c>
      <c r="M51" t="str">
        <f t="shared" si="26"/>
        <v>1@  Dificuldade/Negativa de acesso pelo titular a contratos, serviços, produtos ou oportunidades (background check, scoring, profiling)@
2@ Impossibilidade/dificuldade de exercer seus direitos de titular ou perder controle sobre seus dados pessoais;</v>
      </c>
      <c r="N51" t="str">
        <f t="shared" si="27"/>
        <v>1@  Dificuldade/Negativa de acesso pelo titular a contratos, serviços, produtos ou oportunidades (background check, scoring, profiling)@
2@ Impossibilidade/dificuldade de exercer seus direitos de titular ou perder controle sobre seus dados pessoais@</v>
      </c>
      <c r="O51" t="e">
        <f t="shared" si="28"/>
        <v>#VALUE!</v>
      </c>
      <c r="P51" t="e">
        <f t="shared" si="29"/>
        <v>#VALUE!</v>
      </c>
      <c r="Q51" t="e">
        <f t="shared" si="30"/>
        <v>#VALUE!</v>
      </c>
      <c r="R51" t="e">
        <f t="shared" si="31"/>
        <v>#VALUE!</v>
      </c>
    </row>
    <row r="52" spans="1:18" ht="32.25" customHeight="1" x14ac:dyDescent="0.3">
      <c r="A52" s="16" t="s">
        <v>201</v>
      </c>
      <c r="B52" s="19" t="s">
        <v>2349</v>
      </c>
      <c r="C52">
        <f t="shared" si="16"/>
        <v>2</v>
      </c>
      <c r="D52">
        <f t="shared" si="17"/>
        <v>136</v>
      </c>
      <c r="E52">
        <f t="shared" si="18"/>
        <v>134</v>
      </c>
      <c r="F52" t="str">
        <f t="shared" si="19"/>
        <v xml:space="preserve"> Dificuldade/Negativa de acesso pelo titular a contratos, serviços, produtos ou oportunidades (background check, scoring, profiling)</v>
      </c>
      <c r="G52" t="str">
        <f t="shared" si="20"/>
        <v>1@  Dificuldade/Negativa de acesso pelo titular a contratos, serviços, produtos ou oportunidades (background check, scoring, profiling);
2. Impossibilidade/dificuldade de exercer seus direitos de titular ou perder controle sobre seus dados pessoais;</v>
      </c>
      <c r="H52" t="str">
        <f t="shared" si="21"/>
        <v>1@  Dificuldade/Negativa de acesso pelo titular a contratos, serviços, produtos ou oportunidades (background check, scoring, profiling)@
2. Impossibilidade/dificuldade de exercer seus direitos de titular ou perder controle sobre seus dados pessoais;</v>
      </c>
      <c r="I52">
        <f t="shared" si="22"/>
        <v>139</v>
      </c>
      <c r="J52">
        <f t="shared" si="23"/>
        <v>249</v>
      </c>
      <c r="K52">
        <f t="shared" si="24"/>
        <v>110</v>
      </c>
      <c r="L52" t="str">
        <f t="shared" si="25"/>
        <v>Impossibilidade/dificuldade de exercer seus direitos de titular ou perder controle sobre seus dados pessoais</v>
      </c>
      <c r="M52" t="str">
        <f t="shared" si="26"/>
        <v>1@  Dificuldade/Negativa de acesso pelo titular a contratos, serviços, produtos ou oportunidades (background check, scoring, profiling)@
2@ Impossibilidade/dificuldade de exercer seus direitos de titular ou perder controle sobre seus dados pessoais;</v>
      </c>
      <c r="N52" t="str">
        <f t="shared" si="27"/>
        <v>1@  Dificuldade/Negativa de acesso pelo titular a contratos, serviços, produtos ou oportunidades (background check, scoring, profiling)@
2@ Impossibilidade/dificuldade de exercer seus direitos de titular ou perder controle sobre seus dados pessoais@</v>
      </c>
      <c r="O52" t="e">
        <f t="shared" si="28"/>
        <v>#VALUE!</v>
      </c>
      <c r="P52" t="e">
        <f t="shared" si="29"/>
        <v>#VALUE!</v>
      </c>
      <c r="Q52" t="e">
        <f t="shared" si="30"/>
        <v>#VALUE!</v>
      </c>
      <c r="R52" t="e">
        <f t="shared" si="31"/>
        <v>#VALUE!</v>
      </c>
    </row>
    <row r="53" spans="1:18" ht="32.25" customHeight="1" x14ac:dyDescent="0.3">
      <c r="A53" s="16" t="s">
        <v>205</v>
      </c>
      <c r="B53" s="23" t="s">
        <v>2353</v>
      </c>
      <c r="C53">
        <f t="shared" si="16"/>
        <v>2</v>
      </c>
      <c r="D53">
        <f t="shared" si="17"/>
        <v>99</v>
      </c>
      <c r="E53">
        <f t="shared" si="18"/>
        <v>97</v>
      </c>
      <c r="F53" t="str">
        <f t="shared" si="19"/>
        <v>Violação de dados pessoais que estejam sendo armazenados por período indeterminado (coluna 4|1)</v>
      </c>
      <c r="G53" t="str">
        <f t="shared" si="20"/>
        <v>1@ Violação de dados pessoais que estejam sendo armazenados por período indeterminado (coluna 4|1);</v>
      </c>
      <c r="H53" t="str">
        <f t="shared" si="21"/>
        <v>1@ Violação de dados pessoais que estejam sendo armazenados por período indeterminado (coluna 4|1)@</v>
      </c>
      <c r="I53" t="e">
        <f t="shared" si="22"/>
        <v>#VALUE!</v>
      </c>
      <c r="J53" t="e">
        <f t="shared" si="23"/>
        <v>#VALUE!</v>
      </c>
      <c r="K53" t="e">
        <f t="shared" si="24"/>
        <v>#VALUE!</v>
      </c>
      <c r="L53" t="e">
        <f t="shared" si="25"/>
        <v>#VALUE!</v>
      </c>
      <c r="M53" t="e">
        <f t="shared" si="26"/>
        <v>#VALUE!</v>
      </c>
      <c r="N53" t="e">
        <f t="shared" si="27"/>
        <v>#VALUE!</v>
      </c>
      <c r="O53" t="e">
        <f t="shared" si="28"/>
        <v>#VALUE!</v>
      </c>
      <c r="P53" t="e">
        <f t="shared" si="29"/>
        <v>#VALUE!</v>
      </c>
      <c r="Q53" t="e">
        <f t="shared" si="30"/>
        <v>#VALUE!</v>
      </c>
      <c r="R53" t="e">
        <f t="shared" si="31"/>
        <v>#VALUE!</v>
      </c>
    </row>
    <row r="54" spans="1:18" ht="32.25" customHeight="1" x14ac:dyDescent="0.3">
      <c r="A54" s="16" t="s">
        <v>207</v>
      </c>
      <c r="B54" s="23" t="s">
        <v>2353</v>
      </c>
      <c r="C54">
        <f t="shared" si="16"/>
        <v>2</v>
      </c>
      <c r="D54">
        <f t="shared" si="17"/>
        <v>99</v>
      </c>
      <c r="E54">
        <f t="shared" si="18"/>
        <v>97</v>
      </c>
      <c r="F54" t="str">
        <f t="shared" si="19"/>
        <v>Violação de dados pessoais que estejam sendo armazenados por período indeterminado (coluna 4|1)</v>
      </c>
      <c r="G54" t="str">
        <f t="shared" si="20"/>
        <v>1@ Violação de dados pessoais que estejam sendo armazenados por período indeterminado (coluna 4|1);</v>
      </c>
      <c r="H54" t="str">
        <f t="shared" si="21"/>
        <v>1@ Violação de dados pessoais que estejam sendo armazenados por período indeterminado (coluna 4|1)@</v>
      </c>
      <c r="I54" t="e">
        <f t="shared" si="22"/>
        <v>#VALUE!</v>
      </c>
      <c r="J54" t="e">
        <f t="shared" si="23"/>
        <v>#VALUE!</v>
      </c>
      <c r="K54" t="e">
        <f t="shared" si="24"/>
        <v>#VALUE!</v>
      </c>
      <c r="L54" t="e">
        <f t="shared" si="25"/>
        <v>#VALUE!</v>
      </c>
      <c r="M54" t="e">
        <f t="shared" si="26"/>
        <v>#VALUE!</v>
      </c>
      <c r="N54" t="e">
        <f t="shared" si="27"/>
        <v>#VALUE!</v>
      </c>
      <c r="O54" t="e">
        <f t="shared" si="28"/>
        <v>#VALUE!</v>
      </c>
      <c r="P54" t="e">
        <f t="shared" si="29"/>
        <v>#VALUE!</v>
      </c>
      <c r="Q54" t="e">
        <f t="shared" si="30"/>
        <v>#VALUE!</v>
      </c>
      <c r="R54" t="e">
        <f t="shared" si="31"/>
        <v>#VALUE!</v>
      </c>
    </row>
    <row r="55" spans="1:18" ht="32.25" customHeight="1" x14ac:dyDescent="0.3">
      <c r="A55" s="16" t="s">
        <v>209</v>
      </c>
      <c r="B55" s="23" t="s">
        <v>2353</v>
      </c>
      <c r="C55">
        <f t="shared" si="16"/>
        <v>2</v>
      </c>
      <c r="D55">
        <f t="shared" si="17"/>
        <v>99</v>
      </c>
      <c r="E55">
        <f t="shared" si="18"/>
        <v>97</v>
      </c>
      <c r="F55" t="str">
        <f t="shared" si="19"/>
        <v>Violação de dados pessoais que estejam sendo armazenados por período indeterminado (coluna 4|1)</v>
      </c>
      <c r="G55" t="str">
        <f t="shared" si="20"/>
        <v>1@ Violação de dados pessoais que estejam sendo armazenados por período indeterminado (coluna 4|1);</v>
      </c>
      <c r="H55" t="str">
        <f t="shared" si="21"/>
        <v>1@ Violação de dados pessoais que estejam sendo armazenados por período indeterminado (coluna 4|1)@</v>
      </c>
      <c r="I55" t="e">
        <f t="shared" si="22"/>
        <v>#VALUE!</v>
      </c>
      <c r="J55" t="e">
        <f t="shared" si="23"/>
        <v>#VALUE!</v>
      </c>
      <c r="K55" t="e">
        <f t="shared" si="24"/>
        <v>#VALUE!</v>
      </c>
      <c r="L55" t="e">
        <f t="shared" si="25"/>
        <v>#VALUE!</v>
      </c>
      <c r="M55" t="e">
        <f t="shared" si="26"/>
        <v>#VALUE!</v>
      </c>
      <c r="N55" t="e">
        <f t="shared" si="27"/>
        <v>#VALUE!</v>
      </c>
      <c r="O55" t="e">
        <f t="shared" si="28"/>
        <v>#VALUE!</v>
      </c>
      <c r="P55" t="e">
        <f t="shared" si="29"/>
        <v>#VALUE!</v>
      </c>
      <c r="Q55" t="e">
        <f t="shared" si="30"/>
        <v>#VALUE!</v>
      </c>
      <c r="R55" t="e">
        <f t="shared" si="31"/>
        <v>#VALUE!</v>
      </c>
    </row>
    <row r="56" spans="1:18" ht="32.25" customHeight="1" x14ac:dyDescent="0.3">
      <c r="A56" s="16" t="s">
        <v>210</v>
      </c>
      <c r="B56" s="23" t="s">
        <v>2353</v>
      </c>
      <c r="C56">
        <f t="shared" si="16"/>
        <v>2</v>
      </c>
      <c r="D56">
        <f t="shared" si="17"/>
        <v>99</v>
      </c>
      <c r="E56">
        <f t="shared" si="18"/>
        <v>97</v>
      </c>
      <c r="F56" t="str">
        <f t="shared" si="19"/>
        <v>Violação de dados pessoais que estejam sendo armazenados por período indeterminado (coluna 4|1)</v>
      </c>
      <c r="G56" t="str">
        <f t="shared" si="20"/>
        <v>1@ Violação de dados pessoais que estejam sendo armazenados por período indeterminado (coluna 4|1);</v>
      </c>
      <c r="H56" t="str">
        <f t="shared" si="21"/>
        <v>1@ Violação de dados pessoais que estejam sendo armazenados por período indeterminado (coluna 4|1)@</v>
      </c>
      <c r="I56" t="e">
        <f t="shared" si="22"/>
        <v>#VALUE!</v>
      </c>
      <c r="J56" t="e">
        <f t="shared" si="23"/>
        <v>#VALUE!</v>
      </c>
      <c r="K56" t="e">
        <f t="shared" si="24"/>
        <v>#VALUE!</v>
      </c>
      <c r="L56" t="e">
        <f t="shared" si="25"/>
        <v>#VALUE!</v>
      </c>
      <c r="M56" t="e">
        <f t="shared" si="26"/>
        <v>#VALUE!</v>
      </c>
      <c r="N56" t="e">
        <f t="shared" si="27"/>
        <v>#VALUE!</v>
      </c>
      <c r="O56" t="e">
        <f t="shared" si="28"/>
        <v>#VALUE!</v>
      </c>
      <c r="P56" t="e">
        <f t="shared" si="29"/>
        <v>#VALUE!</v>
      </c>
      <c r="Q56" t="e">
        <f t="shared" si="30"/>
        <v>#VALUE!</v>
      </c>
      <c r="R56" t="e">
        <f t="shared" si="31"/>
        <v>#VALUE!</v>
      </c>
    </row>
    <row r="57" spans="1:18" ht="32.25" customHeight="1" x14ac:dyDescent="0.3">
      <c r="A57" s="16" t="s">
        <v>211</v>
      </c>
      <c r="B57" s="23" t="s">
        <v>2353</v>
      </c>
      <c r="C57">
        <f t="shared" si="16"/>
        <v>2</v>
      </c>
      <c r="D57">
        <f t="shared" si="17"/>
        <v>99</v>
      </c>
      <c r="E57">
        <f t="shared" si="18"/>
        <v>97</v>
      </c>
      <c r="F57" t="str">
        <f t="shared" si="19"/>
        <v>Violação de dados pessoais que estejam sendo armazenados por período indeterminado (coluna 4|1)</v>
      </c>
      <c r="G57" t="str">
        <f t="shared" si="20"/>
        <v>1@ Violação de dados pessoais que estejam sendo armazenados por período indeterminado (coluna 4|1);</v>
      </c>
      <c r="H57" t="str">
        <f t="shared" si="21"/>
        <v>1@ Violação de dados pessoais que estejam sendo armazenados por período indeterminado (coluna 4|1)@</v>
      </c>
      <c r="I57" t="e">
        <f t="shared" si="22"/>
        <v>#VALUE!</v>
      </c>
      <c r="J57" t="e">
        <f t="shared" si="23"/>
        <v>#VALUE!</v>
      </c>
      <c r="K57" t="e">
        <f t="shared" si="24"/>
        <v>#VALUE!</v>
      </c>
      <c r="L57" t="e">
        <f t="shared" si="25"/>
        <v>#VALUE!</v>
      </c>
      <c r="M57" t="e">
        <f t="shared" si="26"/>
        <v>#VALUE!</v>
      </c>
      <c r="N57" t="e">
        <f t="shared" si="27"/>
        <v>#VALUE!</v>
      </c>
      <c r="O57" t="e">
        <f t="shared" si="28"/>
        <v>#VALUE!</v>
      </c>
      <c r="P57" t="e">
        <f t="shared" si="29"/>
        <v>#VALUE!</v>
      </c>
      <c r="Q57" t="e">
        <f t="shared" si="30"/>
        <v>#VALUE!</v>
      </c>
      <c r="R57" t="e">
        <f t="shared" si="31"/>
        <v>#VALUE!</v>
      </c>
    </row>
    <row r="58" spans="1:18" ht="32.25" customHeight="1" x14ac:dyDescent="0.3">
      <c r="A58" s="16" t="s">
        <v>212</v>
      </c>
      <c r="B58" s="23" t="s">
        <v>2353</v>
      </c>
      <c r="C58">
        <f t="shared" si="16"/>
        <v>2</v>
      </c>
      <c r="D58">
        <f t="shared" si="17"/>
        <v>99</v>
      </c>
      <c r="E58">
        <f t="shared" si="18"/>
        <v>97</v>
      </c>
      <c r="F58" t="str">
        <f t="shared" si="19"/>
        <v>Violação de dados pessoais que estejam sendo armazenados por período indeterminado (coluna 4|1)</v>
      </c>
      <c r="G58" t="str">
        <f t="shared" si="20"/>
        <v>1@ Violação de dados pessoais que estejam sendo armazenados por período indeterminado (coluna 4|1);</v>
      </c>
      <c r="H58" t="str">
        <f t="shared" si="21"/>
        <v>1@ Violação de dados pessoais que estejam sendo armazenados por período indeterminado (coluna 4|1)@</v>
      </c>
      <c r="I58" t="e">
        <f t="shared" si="22"/>
        <v>#VALUE!</v>
      </c>
      <c r="J58" t="e">
        <f t="shared" si="23"/>
        <v>#VALUE!</v>
      </c>
      <c r="K58" t="e">
        <f t="shared" si="24"/>
        <v>#VALUE!</v>
      </c>
      <c r="L58" t="e">
        <f t="shared" si="25"/>
        <v>#VALUE!</v>
      </c>
      <c r="M58" t="e">
        <f t="shared" si="26"/>
        <v>#VALUE!</v>
      </c>
      <c r="N58" t="e">
        <f t="shared" si="27"/>
        <v>#VALUE!</v>
      </c>
      <c r="O58" t="e">
        <f t="shared" si="28"/>
        <v>#VALUE!</v>
      </c>
      <c r="P58" t="e">
        <f t="shared" si="29"/>
        <v>#VALUE!</v>
      </c>
      <c r="Q58" t="e">
        <f t="shared" si="30"/>
        <v>#VALUE!</v>
      </c>
      <c r="R58" t="e">
        <f t="shared" si="31"/>
        <v>#VALUE!</v>
      </c>
    </row>
    <row r="59" spans="1:18" ht="32.25" customHeight="1" x14ac:dyDescent="0.3">
      <c r="A59" s="16" t="s">
        <v>213</v>
      </c>
      <c r="B59" s="23" t="s">
        <v>2354</v>
      </c>
      <c r="C59">
        <f t="shared" si="16"/>
        <v>2</v>
      </c>
      <c r="D59">
        <f t="shared" si="17"/>
        <v>99</v>
      </c>
      <c r="E59">
        <f t="shared" si="18"/>
        <v>97</v>
      </c>
      <c r="F59" t="str">
        <f t="shared" si="19"/>
        <v>Violação de dados pessoais que estejam sendo armazenados por período indeterminado (coluna 4|1)</v>
      </c>
      <c r="G59" t="str">
        <f t="shared" si="20"/>
        <v>1@ Violação de dados pessoais que estejam sendo armazenados por período indeterminado (coluna 4|1);
2. Impossibilidade/dificuldade de exercer seus direitos de titular ou perder controle sobre seus dados pessoais;</v>
      </c>
      <c r="H59" t="str">
        <f t="shared" si="21"/>
        <v>1@ Violação de dados pessoais que estejam sendo armazenados por período indeterminado (coluna 4|1)@
2. Impossibilidade/dificuldade de exercer seus direitos de titular ou perder controle sobre seus dados pessoais;</v>
      </c>
      <c r="I59">
        <f t="shared" si="22"/>
        <v>102</v>
      </c>
      <c r="J59">
        <f t="shared" si="23"/>
        <v>212</v>
      </c>
      <c r="K59">
        <f t="shared" si="24"/>
        <v>110</v>
      </c>
      <c r="L59" t="str">
        <f t="shared" si="25"/>
        <v>Impossibilidade/dificuldade de exercer seus direitos de titular ou perder controle sobre seus dados pessoais</v>
      </c>
      <c r="M59" t="str">
        <f t="shared" si="26"/>
        <v>1@ Violação de dados pessoais que estejam sendo armazenados por período indeterminado (coluna 4|1)@
2@ Impossibilidade/dificuldade de exercer seus direitos de titular ou perder controle sobre seus dados pessoais;</v>
      </c>
      <c r="N59" t="str">
        <f t="shared" si="27"/>
        <v>1@ Violação de dados pessoais que estejam sendo armazenados por período indeterminado (coluna 4|1)@
2@ Impossibilidade/dificuldade de exercer seus direitos de titular ou perder controle sobre seus dados pessoais@</v>
      </c>
      <c r="O59" t="e">
        <f t="shared" si="28"/>
        <v>#VALUE!</v>
      </c>
      <c r="P59" t="e">
        <f t="shared" si="29"/>
        <v>#VALUE!</v>
      </c>
      <c r="Q59" t="e">
        <f t="shared" si="30"/>
        <v>#VALUE!</v>
      </c>
      <c r="R59" t="e">
        <f t="shared" si="31"/>
        <v>#VALUE!</v>
      </c>
    </row>
    <row r="60" spans="1:18" ht="32.25" customHeight="1" x14ac:dyDescent="0.3">
      <c r="A60" s="16" t="s">
        <v>214</v>
      </c>
      <c r="B60" s="23" t="s">
        <v>2354</v>
      </c>
      <c r="C60">
        <f t="shared" si="16"/>
        <v>2</v>
      </c>
      <c r="D60">
        <f t="shared" si="17"/>
        <v>99</v>
      </c>
      <c r="E60">
        <f t="shared" si="18"/>
        <v>97</v>
      </c>
      <c r="F60" t="str">
        <f t="shared" si="19"/>
        <v>Violação de dados pessoais que estejam sendo armazenados por período indeterminado (coluna 4|1)</v>
      </c>
      <c r="G60" t="str">
        <f t="shared" si="20"/>
        <v>1@ Violação de dados pessoais que estejam sendo armazenados por período indeterminado (coluna 4|1);
2. Impossibilidade/dificuldade de exercer seus direitos de titular ou perder controle sobre seus dados pessoais;</v>
      </c>
      <c r="H60" t="str">
        <f t="shared" si="21"/>
        <v>1@ Violação de dados pessoais que estejam sendo armazenados por período indeterminado (coluna 4|1)@
2. Impossibilidade/dificuldade de exercer seus direitos de titular ou perder controle sobre seus dados pessoais;</v>
      </c>
      <c r="I60">
        <f>SEARCHB(".",H60,1)</f>
        <v>102</v>
      </c>
      <c r="J60">
        <f t="shared" si="23"/>
        <v>212</v>
      </c>
      <c r="K60">
        <f t="shared" si="24"/>
        <v>110</v>
      </c>
      <c r="L60" t="str">
        <f t="shared" si="25"/>
        <v>Impossibilidade/dificuldade de exercer seus direitos de titular ou perder controle sobre seus dados pessoais</v>
      </c>
      <c r="M60" t="str">
        <f t="shared" si="26"/>
        <v>1@ Violação de dados pessoais que estejam sendo armazenados por período indeterminado (coluna 4|1)@
2@ Impossibilidade/dificuldade de exercer seus direitos de titular ou perder controle sobre seus dados pessoais;</v>
      </c>
      <c r="N60" t="str">
        <f t="shared" si="27"/>
        <v>1@ Violação de dados pessoais que estejam sendo armazenados por período indeterminado (coluna 4|1)@
2@ Impossibilidade/dificuldade de exercer seus direitos de titular ou perder controle sobre seus dados pessoais@</v>
      </c>
      <c r="O60" t="e">
        <f t="shared" si="28"/>
        <v>#VALUE!</v>
      </c>
      <c r="P60" t="e">
        <f t="shared" si="29"/>
        <v>#VALUE!</v>
      </c>
      <c r="Q60" t="e">
        <f t="shared" si="30"/>
        <v>#VALUE!</v>
      </c>
      <c r="R60" t="e">
        <f t="shared" si="31"/>
        <v>#VALUE!</v>
      </c>
    </row>
    <row r="61" spans="1:18" ht="32.25" customHeight="1" x14ac:dyDescent="0.3">
      <c r="A61" s="16" t="s">
        <v>215</v>
      </c>
      <c r="B61" s="23" t="s">
        <v>2355</v>
      </c>
      <c r="C61">
        <f t="shared" si="16"/>
        <v>2</v>
      </c>
      <c r="D61">
        <f t="shared" si="17"/>
        <v>99</v>
      </c>
      <c r="E61">
        <f t="shared" si="18"/>
        <v>97</v>
      </c>
      <c r="F61" t="str">
        <f t="shared" si="19"/>
        <v>Violação de dados pessoais que estejam sendo armazenados por período indeterminado (coluna 4|1)</v>
      </c>
      <c r="G61" t="str">
        <f t="shared" si="20"/>
        <v>1@ Violação de dados pessoais que estejam sendo armazenados por período indeterminado (coluna 4|1); 
2. Impossibilidade/dificuldade de exercer seus direitos de titular ou perder controle sobre seus dados pessoais;</v>
      </c>
      <c r="H61" t="str">
        <f t="shared" si="21"/>
        <v>1@ Violação de dados pessoais que estejam sendo armazenados por período indeterminado (coluna 4|1)@ 
2. Impossibilidade/dificuldade de exercer seus direitos de titular ou perder controle sobre seus dados pessoais;</v>
      </c>
      <c r="I61">
        <f t="shared" ref="I61:I92" si="32">SEARCHB(".",G61,1)</f>
        <v>103</v>
      </c>
      <c r="J61">
        <f t="shared" si="23"/>
        <v>213</v>
      </c>
      <c r="K61">
        <f t="shared" si="24"/>
        <v>110</v>
      </c>
      <c r="L61" t="str">
        <f t="shared" si="25"/>
        <v>Impossibilidade/dificuldade de exercer seus direitos de titular ou perder controle sobre seus dados pessoais</v>
      </c>
      <c r="M61" t="str">
        <f t="shared" si="26"/>
        <v>1@ Violação de dados pessoais que estejam sendo armazenados por período indeterminado (coluna 4|1)@ 
2@ Impossibilidade/dificuldade de exercer seus direitos de titular ou perder controle sobre seus dados pessoais;</v>
      </c>
      <c r="N61" t="str">
        <f t="shared" si="27"/>
        <v>1@ Violação de dados pessoais que estejam sendo armazenados por período indeterminado (coluna 4|1)@ 
2@ Impossibilidade/dificuldade de exercer seus direitos de titular ou perder controle sobre seus dados pessoais@</v>
      </c>
      <c r="O61" t="e">
        <f t="shared" si="28"/>
        <v>#VALUE!</v>
      </c>
      <c r="P61" t="e">
        <f t="shared" si="29"/>
        <v>#VALUE!</v>
      </c>
      <c r="Q61" t="e">
        <f t="shared" si="30"/>
        <v>#VALUE!</v>
      </c>
      <c r="R61" t="e">
        <f t="shared" si="31"/>
        <v>#VALUE!</v>
      </c>
    </row>
    <row r="62" spans="1:18" ht="32.25" customHeight="1" x14ac:dyDescent="0.3">
      <c r="A62" s="16" t="s">
        <v>216</v>
      </c>
      <c r="B62" s="23" t="s">
        <v>2356</v>
      </c>
      <c r="C62">
        <f t="shared" si="16"/>
        <v>2</v>
      </c>
      <c r="D62">
        <f t="shared" si="17"/>
        <v>99</v>
      </c>
      <c r="E62">
        <f t="shared" si="18"/>
        <v>97</v>
      </c>
      <c r="F62" t="str">
        <f t="shared" si="19"/>
        <v>Violação de dados pessoais que estejam sendo armazenados por período indeterminado (coluna 4|1)</v>
      </c>
      <c r="G62" t="str">
        <f t="shared" si="20"/>
        <v>1@ Violação de dados pessoais que estejam sendo armazenados por período indeterminado (coluna 4|1);    
2. Impossibilidade/dificuldade de exercer seus direitos de titular ou perder controle sobre seus dados pessoais;</v>
      </c>
      <c r="H62" t="str">
        <f t="shared" si="21"/>
        <v>1@ Violação de dados pessoais que estejam sendo armazenados por período indeterminado (coluna 4|1)@    
2. Impossibilidade/dificuldade de exercer seus direitos de titular ou perder controle sobre seus dados pessoais;</v>
      </c>
      <c r="I62">
        <f t="shared" si="32"/>
        <v>106</v>
      </c>
      <c r="J62">
        <f t="shared" si="23"/>
        <v>216</v>
      </c>
      <c r="K62">
        <f t="shared" si="24"/>
        <v>110</v>
      </c>
      <c r="L62" t="str">
        <f t="shared" si="25"/>
        <v>Impossibilidade/dificuldade de exercer seus direitos de titular ou perder controle sobre seus dados pessoais</v>
      </c>
      <c r="M62" t="str">
        <f t="shared" si="26"/>
        <v>1@ Violação de dados pessoais que estejam sendo armazenados por período indeterminado (coluna 4|1)@    
2@ Impossibilidade/dificuldade de exercer seus direitos de titular ou perder controle sobre seus dados pessoais;</v>
      </c>
      <c r="N62" t="str">
        <f t="shared" si="27"/>
        <v>1@ Violação de dados pessoais que estejam sendo armazenados por período indeterminado (coluna 4|1)@    
2@ Impossibilidade/dificuldade de exercer seus direitos de titular ou perder controle sobre seus dados pessoais@</v>
      </c>
      <c r="O62" t="e">
        <f t="shared" si="28"/>
        <v>#VALUE!</v>
      </c>
      <c r="P62" t="e">
        <f t="shared" si="29"/>
        <v>#VALUE!</v>
      </c>
      <c r="Q62" t="e">
        <f t="shared" si="30"/>
        <v>#VALUE!</v>
      </c>
      <c r="R62" t="e">
        <f t="shared" si="31"/>
        <v>#VALUE!</v>
      </c>
    </row>
    <row r="63" spans="1:18" ht="32.25" customHeight="1" x14ac:dyDescent="0.3">
      <c r="A63" s="16" t="s">
        <v>217</v>
      </c>
      <c r="B63" s="23" t="s">
        <v>2357</v>
      </c>
      <c r="C63">
        <f t="shared" si="16"/>
        <v>2</v>
      </c>
      <c r="D63">
        <f t="shared" si="17"/>
        <v>99</v>
      </c>
      <c r="E63">
        <f t="shared" si="18"/>
        <v>97</v>
      </c>
      <c r="F63" t="str">
        <f t="shared" si="19"/>
        <v>Violação de dados pessoais que estejam sendo armazenados por período indeterminado (coluna 4|1)</v>
      </c>
      <c r="G63" t="str">
        <f t="shared" si="20"/>
        <v>1@ Violação de dados pessoais que estejam sendo armazenados por período indeterminado (coluna 4|1);   
2. Impossibilidade/dificuldade de exercer seus direitos de titular ou perder controle sobre seus dados pessoais;</v>
      </c>
      <c r="H63" t="str">
        <f t="shared" si="21"/>
        <v>1@ Violação de dados pessoais que estejam sendo armazenados por período indeterminado (coluna 4|1)@   
2. Impossibilidade/dificuldade de exercer seus direitos de titular ou perder controle sobre seus dados pessoais;</v>
      </c>
      <c r="I63">
        <f t="shared" si="32"/>
        <v>105</v>
      </c>
      <c r="J63">
        <f t="shared" si="23"/>
        <v>215</v>
      </c>
      <c r="K63">
        <f t="shared" si="24"/>
        <v>110</v>
      </c>
      <c r="L63" t="str">
        <f t="shared" si="25"/>
        <v>Impossibilidade/dificuldade de exercer seus direitos de titular ou perder controle sobre seus dados pessoais</v>
      </c>
      <c r="M63" t="str">
        <f t="shared" si="26"/>
        <v>1@ Violação de dados pessoais que estejam sendo armazenados por período indeterminado (coluna 4|1)@   
2@ Impossibilidade/dificuldade de exercer seus direitos de titular ou perder controle sobre seus dados pessoais;</v>
      </c>
      <c r="N63" t="str">
        <f t="shared" si="27"/>
        <v>1@ Violação de dados pessoais que estejam sendo armazenados por período indeterminado (coluna 4|1)@   
2@ Impossibilidade/dificuldade de exercer seus direitos de titular ou perder controle sobre seus dados pessoais@</v>
      </c>
      <c r="O63" t="e">
        <f t="shared" si="28"/>
        <v>#VALUE!</v>
      </c>
      <c r="P63" t="e">
        <f t="shared" si="29"/>
        <v>#VALUE!</v>
      </c>
      <c r="Q63" t="e">
        <f t="shared" si="30"/>
        <v>#VALUE!</v>
      </c>
      <c r="R63" t="e">
        <f t="shared" si="31"/>
        <v>#VALUE!</v>
      </c>
    </row>
    <row r="64" spans="1:18" ht="32.25" customHeight="1" x14ac:dyDescent="0.3">
      <c r="A64" s="16" t="s">
        <v>218</v>
      </c>
      <c r="B64" s="23" t="s">
        <v>2358</v>
      </c>
      <c r="C64">
        <f t="shared" si="16"/>
        <v>2</v>
      </c>
      <c r="D64">
        <f t="shared" si="17"/>
        <v>99</v>
      </c>
      <c r="E64">
        <f t="shared" si="18"/>
        <v>97</v>
      </c>
      <c r="F64" t="str">
        <f t="shared" si="19"/>
        <v>Violação de dados pessoais que estejam sendo armazenados por período indeterminado (coluna 4|1)</v>
      </c>
      <c r="G64" t="str">
        <f t="shared" si="20"/>
        <v>1@ Violação de dados pessoais que estejam sendo armazenados por período indeterminado (coluna 4|1);  
2. Impossibilidade/dificuldade de exercer seus direitos de titular ou perder controle sobre seus dados pessoais;</v>
      </c>
      <c r="H64" t="str">
        <f t="shared" si="21"/>
        <v>1@ Violação de dados pessoais que estejam sendo armazenados por período indeterminado (coluna 4|1)@  
2. Impossibilidade/dificuldade de exercer seus direitos de titular ou perder controle sobre seus dados pessoais;</v>
      </c>
      <c r="I64">
        <f t="shared" si="32"/>
        <v>104</v>
      </c>
      <c r="J64">
        <f t="shared" si="23"/>
        <v>214</v>
      </c>
      <c r="K64">
        <f t="shared" si="24"/>
        <v>110</v>
      </c>
      <c r="L64" t="str">
        <f t="shared" si="25"/>
        <v>Impossibilidade/dificuldade de exercer seus direitos de titular ou perder controle sobre seus dados pessoais</v>
      </c>
      <c r="M64" t="str">
        <f t="shared" si="26"/>
        <v>1@ Violação de dados pessoais que estejam sendo armazenados por período indeterminado (coluna 4|1)@  
2@ Impossibilidade/dificuldade de exercer seus direitos de titular ou perder controle sobre seus dados pessoais;</v>
      </c>
      <c r="N64" t="str">
        <f t="shared" si="27"/>
        <v>1@ Violação de dados pessoais que estejam sendo armazenados por período indeterminado (coluna 4|1)@  
2@ Impossibilidade/dificuldade de exercer seus direitos de titular ou perder controle sobre seus dados pessoais@</v>
      </c>
      <c r="O64" t="e">
        <f t="shared" si="28"/>
        <v>#VALUE!</v>
      </c>
      <c r="P64" t="e">
        <f t="shared" si="29"/>
        <v>#VALUE!</v>
      </c>
      <c r="Q64" t="e">
        <f t="shared" si="30"/>
        <v>#VALUE!</v>
      </c>
      <c r="R64" t="e">
        <f t="shared" si="31"/>
        <v>#VALUE!</v>
      </c>
    </row>
    <row r="65" spans="1:18" ht="32.25" customHeight="1" x14ac:dyDescent="0.3">
      <c r="A65" s="16" t="s">
        <v>219</v>
      </c>
      <c r="B65" s="23" t="s">
        <v>2358</v>
      </c>
      <c r="C65">
        <f t="shared" si="16"/>
        <v>2</v>
      </c>
      <c r="D65">
        <f t="shared" si="17"/>
        <v>99</v>
      </c>
      <c r="E65">
        <f t="shared" si="18"/>
        <v>97</v>
      </c>
      <c r="F65" t="str">
        <f t="shared" si="19"/>
        <v>Violação de dados pessoais que estejam sendo armazenados por período indeterminado (coluna 4|1)</v>
      </c>
      <c r="G65" t="str">
        <f t="shared" si="20"/>
        <v>1@ Violação de dados pessoais que estejam sendo armazenados por período indeterminado (coluna 4|1);  
2. Impossibilidade/dificuldade de exercer seus direitos de titular ou perder controle sobre seus dados pessoais;</v>
      </c>
      <c r="H65" t="str">
        <f t="shared" si="21"/>
        <v>1@ Violação de dados pessoais que estejam sendo armazenados por período indeterminado (coluna 4|1)@  
2. Impossibilidade/dificuldade de exercer seus direitos de titular ou perder controle sobre seus dados pessoais;</v>
      </c>
      <c r="I65">
        <f t="shared" si="32"/>
        <v>104</v>
      </c>
      <c r="J65">
        <f t="shared" si="23"/>
        <v>214</v>
      </c>
      <c r="K65">
        <f t="shared" si="24"/>
        <v>110</v>
      </c>
      <c r="L65" t="str">
        <f t="shared" si="25"/>
        <v>Impossibilidade/dificuldade de exercer seus direitos de titular ou perder controle sobre seus dados pessoais</v>
      </c>
      <c r="M65" t="str">
        <f t="shared" si="26"/>
        <v>1@ Violação de dados pessoais que estejam sendo armazenados por período indeterminado (coluna 4|1)@  
2@ Impossibilidade/dificuldade de exercer seus direitos de titular ou perder controle sobre seus dados pessoais;</v>
      </c>
      <c r="N65" t="str">
        <f t="shared" si="27"/>
        <v>1@ Violação de dados pessoais que estejam sendo armazenados por período indeterminado (coluna 4|1)@  
2@ Impossibilidade/dificuldade de exercer seus direitos de titular ou perder controle sobre seus dados pessoais@</v>
      </c>
      <c r="O65" t="e">
        <f t="shared" si="28"/>
        <v>#VALUE!</v>
      </c>
      <c r="P65" t="e">
        <f t="shared" si="29"/>
        <v>#VALUE!</v>
      </c>
      <c r="Q65" t="e">
        <f t="shared" si="30"/>
        <v>#VALUE!</v>
      </c>
      <c r="R65" t="e">
        <f t="shared" si="31"/>
        <v>#VALUE!</v>
      </c>
    </row>
    <row r="66" spans="1:18" ht="32.25" customHeight="1" x14ac:dyDescent="0.3">
      <c r="A66" s="16" t="s">
        <v>220</v>
      </c>
      <c r="B66" s="23" t="s">
        <v>2358</v>
      </c>
      <c r="C66">
        <f t="shared" ref="C66:C97" si="33">SEARCHB(".",B66,1)</f>
        <v>2</v>
      </c>
      <c r="D66">
        <f t="shared" ref="D66:D97" si="34">SEARCHB(";",B66,1)</f>
        <v>99</v>
      </c>
      <c r="E66">
        <f t="shared" ref="E66:E97" si="35">D66-C66</f>
        <v>97</v>
      </c>
      <c r="F66" t="str">
        <f t="shared" ref="F66:F97" si="36">MID(B66,C66+2,E66-2)</f>
        <v>Violação de dados pessoais que estejam sendo armazenados por período indeterminado (coluna 4|1)</v>
      </c>
      <c r="G66" t="str">
        <f t="shared" ref="G66:G97" si="37">REPLACE(B66,C66,1,"@")</f>
        <v>1@ Violação de dados pessoais que estejam sendo armazenados por período indeterminado (coluna 4|1);  
2. Impossibilidade/dificuldade de exercer seus direitos de titular ou perder controle sobre seus dados pessoais;</v>
      </c>
      <c r="H66" t="str">
        <f t="shared" ref="H66:H97" si="38">REPLACE(G66,D66,1,"@")</f>
        <v>1@ Violação de dados pessoais que estejam sendo armazenados por período indeterminado (coluna 4|1)@  
2. Impossibilidade/dificuldade de exercer seus direitos de titular ou perder controle sobre seus dados pessoais;</v>
      </c>
      <c r="I66">
        <f t="shared" si="32"/>
        <v>104</v>
      </c>
      <c r="J66">
        <f t="shared" ref="J66:J97" si="39">SEARCHB(";",H66,1)</f>
        <v>214</v>
      </c>
      <c r="K66">
        <f t="shared" ref="K66:K97" si="40">J66-I66</f>
        <v>110</v>
      </c>
      <c r="L66" t="str">
        <f t="shared" ref="L66:L97" si="41">MID(H66,I66+2,K66-2)</f>
        <v>Impossibilidade/dificuldade de exercer seus direitos de titular ou perder controle sobre seus dados pessoais</v>
      </c>
      <c r="M66" t="str">
        <f t="shared" ref="M66:M97" si="42">REPLACE(H66,I66,1,"@")</f>
        <v>1@ Violação de dados pessoais que estejam sendo armazenados por período indeterminado (coluna 4|1)@  
2@ Impossibilidade/dificuldade de exercer seus direitos de titular ou perder controle sobre seus dados pessoais;</v>
      </c>
      <c r="N66" t="str">
        <f t="shared" ref="N66:N97" si="43">REPLACE(M66,J66,1,"@")</f>
        <v>1@ Violação de dados pessoais que estejam sendo armazenados por período indeterminado (coluna 4|1)@  
2@ Impossibilidade/dificuldade de exercer seus direitos de titular ou perder controle sobre seus dados pessoais@</v>
      </c>
      <c r="O66" t="e">
        <f t="shared" ref="O66:O97" si="44">SEARCHB(".",M66,1)</f>
        <v>#VALUE!</v>
      </c>
      <c r="P66" t="e">
        <f t="shared" ref="P66:P97" si="45">SEARCHB(";",N66,1)</f>
        <v>#VALUE!</v>
      </c>
      <c r="Q66" t="e">
        <f t="shared" ref="Q66:Q97" si="46">P66-O66</f>
        <v>#VALUE!</v>
      </c>
      <c r="R66" t="e">
        <f t="shared" ref="R66:R97" si="47">MID(N66,O66+2,P66-2)</f>
        <v>#VALUE!</v>
      </c>
    </row>
    <row r="67" spans="1:18" ht="32.25" customHeight="1" x14ac:dyDescent="0.3">
      <c r="A67" s="16" t="s">
        <v>221</v>
      </c>
      <c r="B67" s="23" t="s">
        <v>2358</v>
      </c>
      <c r="C67">
        <f t="shared" si="33"/>
        <v>2</v>
      </c>
      <c r="D67">
        <f t="shared" si="34"/>
        <v>99</v>
      </c>
      <c r="E67">
        <f t="shared" si="35"/>
        <v>97</v>
      </c>
      <c r="F67" t="str">
        <f t="shared" si="36"/>
        <v>Violação de dados pessoais que estejam sendo armazenados por período indeterminado (coluna 4|1)</v>
      </c>
      <c r="G67" t="str">
        <f t="shared" si="37"/>
        <v>1@ Violação de dados pessoais que estejam sendo armazenados por período indeterminado (coluna 4|1);  
2. Impossibilidade/dificuldade de exercer seus direitos de titular ou perder controle sobre seus dados pessoais;</v>
      </c>
      <c r="H67" t="str">
        <f t="shared" si="38"/>
        <v>1@ Violação de dados pessoais que estejam sendo armazenados por período indeterminado (coluna 4|1)@  
2. Impossibilidade/dificuldade de exercer seus direitos de titular ou perder controle sobre seus dados pessoais;</v>
      </c>
      <c r="I67">
        <f t="shared" si="32"/>
        <v>104</v>
      </c>
      <c r="J67">
        <f t="shared" si="39"/>
        <v>214</v>
      </c>
      <c r="K67">
        <f t="shared" si="40"/>
        <v>110</v>
      </c>
      <c r="L67" t="str">
        <f t="shared" si="41"/>
        <v>Impossibilidade/dificuldade de exercer seus direitos de titular ou perder controle sobre seus dados pessoais</v>
      </c>
      <c r="M67" t="str">
        <f t="shared" si="42"/>
        <v>1@ Violação de dados pessoais que estejam sendo armazenados por período indeterminado (coluna 4|1)@  
2@ Impossibilidade/dificuldade de exercer seus direitos de titular ou perder controle sobre seus dados pessoais;</v>
      </c>
      <c r="N67" t="str">
        <f t="shared" si="43"/>
        <v>1@ Violação de dados pessoais que estejam sendo armazenados por período indeterminado (coluna 4|1)@  
2@ Impossibilidade/dificuldade de exercer seus direitos de titular ou perder controle sobre seus dados pessoais@</v>
      </c>
      <c r="O67" t="e">
        <f t="shared" si="44"/>
        <v>#VALUE!</v>
      </c>
      <c r="P67" t="e">
        <f t="shared" si="45"/>
        <v>#VALUE!</v>
      </c>
      <c r="Q67" t="e">
        <f t="shared" si="46"/>
        <v>#VALUE!</v>
      </c>
      <c r="R67" t="e">
        <f t="shared" si="47"/>
        <v>#VALUE!</v>
      </c>
    </row>
    <row r="68" spans="1:18" ht="32.25" customHeight="1" x14ac:dyDescent="0.3">
      <c r="A68" s="16" t="s">
        <v>222</v>
      </c>
      <c r="B68" s="23" t="s">
        <v>2358</v>
      </c>
      <c r="C68">
        <f t="shared" si="33"/>
        <v>2</v>
      </c>
      <c r="D68">
        <f t="shared" si="34"/>
        <v>99</v>
      </c>
      <c r="E68">
        <f t="shared" si="35"/>
        <v>97</v>
      </c>
      <c r="F68" t="str">
        <f t="shared" si="36"/>
        <v>Violação de dados pessoais que estejam sendo armazenados por período indeterminado (coluna 4|1)</v>
      </c>
      <c r="G68" t="str">
        <f t="shared" si="37"/>
        <v>1@ Violação de dados pessoais que estejam sendo armazenados por período indeterminado (coluna 4|1);  
2. Impossibilidade/dificuldade de exercer seus direitos de titular ou perder controle sobre seus dados pessoais;</v>
      </c>
      <c r="H68" t="str">
        <f t="shared" si="38"/>
        <v>1@ Violação de dados pessoais que estejam sendo armazenados por período indeterminado (coluna 4|1)@  
2. Impossibilidade/dificuldade de exercer seus direitos de titular ou perder controle sobre seus dados pessoais;</v>
      </c>
      <c r="I68">
        <f t="shared" si="32"/>
        <v>104</v>
      </c>
      <c r="J68">
        <f t="shared" si="39"/>
        <v>214</v>
      </c>
      <c r="K68">
        <f t="shared" si="40"/>
        <v>110</v>
      </c>
      <c r="L68" t="str">
        <f t="shared" si="41"/>
        <v>Impossibilidade/dificuldade de exercer seus direitos de titular ou perder controle sobre seus dados pessoais</v>
      </c>
      <c r="M68" t="str">
        <f t="shared" si="42"/>
        <v>1@ Violação de dados pessoais que estejam sendo armazenados por período indeterminado (coluna 4|1)@  
2@ Impossibilidade/dificuldade de exercer seus direitos de titular ou perder controle sobre seus dados pessoais;</v>
      </c>
      <c r="N68" t="str">
        <f t="shared" si="43"/>
        <v>1@ Violação de dados pessoais que estejam sendo armazenados por período indeterminado (coluna 4|1)@  
2@ Impossibilidade/dificuldade de exercer seus direitos de titular ou perder controle sobre seus dados pessoais@</v>
      </c>
      <c r="O68" t="e">
        <f t="shared" si="44"/>
        <v>#VALUE!</v>
      </c>
      <c r="P68" t="e">
        <f t="shared" si="45"/>
        <v>#VALUE!</v>
      </c>
      <c r="Q68" t="e">
        <f t="shared" si="46"/>
        <v>#VALUE!</v>
      </c>
      <c r="R68" t="e">
        <f t="shared" si="47"/>
        <v>#VALUE!</v>
      </c>
    </row>
    <row r="69" spans="1:18" ht="32.25" customHeight="1" x14ac:dyDescent="0.3">
      <c r="A69" s="16" t="s">
        <v>223</v>
      </c>
      <c r="B69" s="23" t="s">
        <v>2353</v>
      </c>
      <c r="C69">
        <f t="shared" si="33"/>
        <v>2</v>
      </c>
      <c r="D69">
        <f t="shared" si="34"/>
        <v>99</v>
      </c>
      <c r="E69">
        <f t="shared" si="35"/>
        <v>97</v>
      </c>
      <c r="F69" t="str">
        <f t="shared" si="36"/>
        <v>Violação de dados pessoais que estejam sendo armazenados por período indeterminado (coluna 4|1)</v>
      </c>
      <c r="G69" t="str">
        <f t="shared" si="37"/>
        <v>1@ Violação de dados pessoais que estejam sendo armazenados por período indeterminado (coluna 4|1);</v>
      </c>
      <c r="H69" t="str">
        <f t="shared" si="38"/>
        <v>1@ Violação de dados pessoais que estejam sendo armazenados por período indeterminado (coluna 4|1)@</v>
      </c>
      <c r="I69" t="e">
        <f t="shared" si="32"/>
        <v>#VALUE!</v>
      </c>
      <c r="J69" t="e">
        <f t="shared" si="39"/>
        <v>#VALUE!</v>
      </c>
      <c r="K69" t="e">
        <f t="shared" si="40"/>
        <v>#VALUE!</v>
      </c>
      <c r="L69" t="e">
        <f t="shared" si="41"/>
        <v>#VALUE!</v>
      </c>
      <c r="M69" t="e">
        <f t="shared" si="42"/>
        <v>#VALUE!</v>
      </c>
      <c r="N69" t="e">
        <f t="shared" si="43"/>
        <v>#VALUE!</v>
      </c>
      <c r="O69" t="e">
        <f t="shared" si="44"/>
        <v>#VALUE!</v>
      </c>
      <c r="P69" t="e">
        <f t="shared" si="45"/>
        <v>#VALUE!</v>
      </c>
      <c r="Q69" t="e">
        <f t="shared" si="46"/>
        <v>#VALUE!</v>
      </c>
      <c r="R69" t="e">
        <f t="shared" si="47"/>
        <v>#VALUE!</v>
      </c>
    </row>
    <row r="70" spans="1:18" ht="32.25" customHeight="1" x14ac:dyDescent="0.3">
      <c r="A70" s="16" t="s">
        <v>224</v>
      </c>
      <c r="B70" s="23" t="s">
        <v>2353</v>
      </c>
      <c r="C70">
        <f t="shared" si="33"/>
        <v>2</v>
      </c>
      <c r="D70">
        <f t="shared" si="34"/>
        <v>99</v>
      </c>
      <c r="E70">
        <f t="shared" si="35"/>
        <v>97</v>
      </c>
      <c r="F70" t="str">
        <f t="shared" si="36"/>
        <v>Violação de dados pessoais que estejam sendo armazenados por período indeterminado (coluna 4|1)</v>
      </c>
      <c r="G70" t="str">
        <f t="shared" si="37"/>
        <v>1@ Violação de dados pessoais que estejam sendo armazenados por período indeterminado (coluna 4|1);</v>
      </c>
      <c r="H70" t="str">
        <f t="shared" si="38"/>
        <v>1@ Violação de dados pessoais que estejam sendo armazenados por período indeterminado (coluna 4|1)@</v>
      </c>
      <c r="I70" t="e">
        <f t="shared" si="32"/>
        <v>#VALUE!</v>
      </c>
      <c r="J70" t="e">
        <f t="shared" si="39"/>
        <v>#VALUE!</v>
      </c>
      <c r="K70" t="e">
        <f t="shared" si="40"/>
        <v>#VALUE!</v>
      </c>
      <c r="L70" t="e">
        <f t="shared" si="41"/>
        <v>#VALUE!</v>
      </c>
      <c r="M70" t="e">
        <f t="shared" si="42"/>
        <v>#VALUE!</v>
      </c>
      <c r="N70" t="e">
        <f t="shared" si="43"/>
        <v>#VALUE!</v>
      </c>
      <c r="O70" t="e">
        <f t="shared" si="44"/>
        <v>#VALUE!</v>
      </c>
      <c r="P70" t="e">
        <f t="shared" si="45"/>
        <v>#VALUE!</v>
      </c>
      <c r="Q70" t="e">
        <f t="shared" si="46"/>
        <v>#VALUE!</v>
      </c>
      <c r="R70" t="e">
        <f t="shared" si="47"/>
        <v>#VALUE!</v>
      </c>
    </row>
    <row r="71" spans="1:18" ht="32.25" customHeight="1" x14ac:dyDescent="0.3">
      <c r="A71" s="16" t="s">
        <v>225</v>
      </c>
      <c r="B71" s="23" t="s">
        <v>2353</v>
      </c>
      <c r="C71">
        <f t="shared" si="33"/>
        <v>2</v>
      </c>
      <c r="D71">
        <f t="shared" si="34"/>
        <v>99</v>
      </c>
      <c r="E71">
        <f t="shared" si="35"/>
        <v>97</v>
      </c>
      <c r="F71" t="str">
        <f t="shared" si="36"/>
        <v>Violação de dados pessoais que estejam sendo armazenados por período indeterminado (coluna 4|1)</v>
      </c>
      <c r="G71" t="str">
        <f t="shared" si="37"/>
        <v>1@ Violação de dados pessoais que estejam sendo armazenados por período indeterminado (coluna 4|1);</v>
      </c>
      <c r="H71" t="str">
        <f t="shared" si="38"/>
        <v>1@ Violação de dados pessoais que estejam sendo armazenados por período indeterminado (coluna 4|1)@</v>
      </c>
      <c r="I71" t="e">
        <f t="shared" si="32"/>
        <v>#VALUE!</v>
      </c>
      <c r="J71" t="e">
        <f t="shared" si="39"/>
        <v>#VALUE!</v>
      </c>
      <c r="K71" t="e">
        <f t="shared" si="40"/>
        <v>#VALUE!</v>
      </c>
      <c r="L71" t="e">
        <f t="shared" si="41"/>
        <v>#VALUE!</v>
      </c>
      <c r="M71" t="e">
        <f t="shared" si="42"/>
        <v>#VALUE!</v>
      </c>
      <c r="N71" t="e">
        <f t="shared" si="43"/>
        <v>#VALUE!</v>
      </c>
      <c r="O71" t="e">
        <f t="shared" si="44"/>
        <v>#VALUE!</v>
      </c>
      <c r="P71" t="e">
        <f t="shared" si="45"/>
        <v>#VALUE!</v>
      </c>
      <c r="Q71" t="e">
        <f t="shared" si="46"/>
        <v>#VALUE!</v>
      </c>
      <c r="R71" t="e">
        <f t="shared" si="47"/>
        <v>#VALUE!</v>
      </c>
    </row>
    <row r="72" spans="1:18" ht="32.25" customHeight="1" x14ac:dyDescent="0.3">
      <c r="A72" s="16" t="s">
        <v>226</v>
      </c>
      <c r="B72" s="23" t="s">
        <v>2358</v>
      </c>
      <c r="C72">
        <f t="shared" si="33"/>
        <v>2</v>
      </c>
      <c r="D72">
        <f t="shared" si="34"/>
        <v>99</v>
      </c>
      <c r="E72">
        <f t="shared" si="35"/>
        <v>97</v>
      </c>
      <c r="F72" t="str">
        <f t="shared" si="36"/>
        <v>Violação de dados pessoais que estejam sendo armazenados por período indeterminado (coluna 4|1)</v>
      </c>
      <c r="G72" t="str">
        <f t="shared" si="37"/>
        <v>1@ Violação de dados pessoais que estejam sendo armazenados por período indeterminado (coluna 4|1);  
2. Impossibilidade/dificuldade de exercer seus direitos de titular ou perder controle sobre seus dados pessoais;</v>
      </c>
      <c r="H72" t="str">
        <f t="shared" si="38"/>
        <v>1@ Violação de dados pessoais que estejam sendo armazenados por período indeterminado (coluna 4|1)@  
2. Impossibilidade/dificuldade de exercer seus direitos de titular ou perder controle sobre seus dados pessoais;</v>
      </c>
      <c r="I72">
        <f t="shared" si="32"/>
        <v>104</v>
      </c>
      <c r="J72">
        <f t="shared" si="39"/>
        <v>214</v>
      </c>
      <c r="K72">
        <f t="shared" si="40"/>
        <v>110</v>
      </c>
      <c r="L72" t="str">
        <f t="shared" si="41"/>
        <v>Impossibilidade/dificuldade de exercer seus direitos de titular ou perder controle sobre seus dados pessoais</v>
      </c>
      <c r="M72" t="str">
        <f t="shared" si="42"/>
        <v>1@ Violação de dados pessoais que estejam sendo armazenados por período indeterminado (coluna 4|1)@  
2@ Impossibilidade/dificuldade de exercer seus direitos de titular ou perder controle sobre seus dados pessoais;</v>
      </c>
      <c r="N72" t="str">
        <f t="shared" si="43"/>
        <v>1@ Violação de dados pessoais que estejam sendo armazenados por período indeterminado (coluna 4|1)@  
2@ Impossibilidade/dificuldade de exercer seus direitos de titular ou perder controle sobre seus dados pessoais@</v>
      </c>
      <c r="O72" t="e">
        <f t="shared" si="44"/>
        <v>#VALUE!</v>
      </c>
      <c r="P72" t="e">
        <f t="shared" si="45"/>
        <v>#VALUE!</v>
      </c>
      <c r="Q72" t="e">
        <f t="shared" si="46"/>
        <v>#VALUE!</v>
      </c>
      <c r="R72" t="e">
        <f t="shared" si="47"/>
        <v>#VALUE!</v>
      </c>
    </row>
    <row r="73" spans="1:18" ht="32.25" customHeight="1" x14ac:dyDescent="0.3">
      <c r="A73" s="16" t="s">
        <v>227</v>
      </c>
      <c r="B73" s="23" t="s">
        <v>2358</v>
      </c>
      <c r="C73">
        <f t="shared" si="33"/>
        <v>2</v>
      </c>
      <c r="D73">
        <f t="shared" si="34"/>
        <v>99</v>
      </c>
      <c r="E73">
        <f t="shared" si="35"/>
        <v>97</v>
      </c>
      <c r="F73" t="str">
        <f t="shared" si="36"/>
        <v>Violação de dados pessoais que estejam sendo armazenados por período indeterminado (coluna 4|1)</v>
      </c>
      <c r="G73" t="str">
        <f t="shared" si="37"/>
        <v>1@ Violação de dados pessoais que estejam sendo armazenados por período indeterminado (coluna 4|1);  
2. Impossibilidade/dificuldade de exercer seus direitos de titular ou perder controle sobre seus dados pessoais;</v>
      </c>
      <c r="H73" t="str">
        <f t="shared" si="38"/>
        <v>1@ Violação de dados pessoais que estejam sendo armazenados por período indeterminado (coluna 4|1)@  
2. Impossibilidade/dificuldade de exercer seus direitos de titular ou perder controle sobre seus dados pessoais;</v>
      </c>
      <c r="I73">
        <f t="shared" si="32"/>
        <v>104</v>
      </c>
      <c r="J73">
        <f t="shared" si="39"/>
        <v>214</v>
      </c>
      <c r="K73">
        <f t="shared" si="40"/>
        <v>110</v>
      </c>
      <c r="L73" t="str">
        <f t="shared" si="41"/>
        <v>Impossibilidade/dificuldade de exercer seus direitos de titular ou perder controle sobre seus dados pessoais</v>
      </c>
      <c r="M73" t="str">
        <f t="shared" si="42"/>
        <v>1@ Violação de dados pessoais que estejam sendo armazenados por período indeterminado (coluna 4|1)@  
2@ Impossibilidade/dificuldade de exercer seus direitos de titular ou perder controle sobre seus dados pessoais;</v>
      </c>
      <c r="N73" t="str">
        <f t="shared" si="43"/>
        <v>1@ Violação de dados pessoais que estejam sendo armazenados por período indeterminado (coluna 4|1)@  
2@ Impossibilidade/dificuldade de exercer seus direitos de titular ou perder controle sobre seus dados pessoais@</v>
      </c>
      <c r="O73" t="e">
        <f t="shared" si="44"/>
        <v>#VALUE!</v>
      </c>
      <c r="P73" t="e">
        <f t="shared" si="45"/>
        <v>#VALUE!</v>
      </c>
      <c r="Q73" t="e">
        <f t="shared" si="46"/>
        <v>#VALUE!</v>
      </c>
      <c r="R73" t="e">
        <f t="shared" si="47"/>
        <v>#VALUE!</v>
      </c>
    </row>
    <row r="74" spans="1:18" ht="32.25" customHeight="1" x14ac:dyDescent="0.3">
      <c r="A74" s="16" t="s">
        <v>228</v>
      </c>
      <c r="B74" s="23" t="s">
        <v>2358</v>
      </c>
      <c r="C74">
        <f t="shared" si="33"/>
        <v>2</v>
      </c>
      <c r="D74">
        <f t="shared" si="34"/>
        <v>99</v>
      </c>
      <c r="E74">
        <f t="shared" si="35"/>
        <v>97</v>
      </c>
      <c r="F74" t="str">
        <f t="shared" si="36"/>
        <v>Violação de dados pessoais que estejam sendo armazenados por período indeterminado (coluna 4|1)</v>
      </c>
      <c r="G74" t="str">
        <f t="shared" si="37"/>
        <v>1@ Violação de dados pessoais que estejam sendo armazenados por período indeterminado (coluna 4|1);  
2. Impossibilidade/dificuldade de exercer seus direitos de titular ou perder controle sobre seus dados pessoais;</v>
      </c>
      <c r="H74" t="str">
        <f t="shared" si="38"/>
        <v>1@ Violação de dados pessoais que estejam sendo armazenados por período indeterminado (coluna 4|1)@  
2. Impossibilidade/dificuldade de exercer seus direitos de titular ou perder controle sobre seus dados pessoais;</v>
      </c>
      <c r="I74">
        <f t="shared" si="32"/>
        <v>104</v>
      </c>
      <c r="J74">
        <f t="shared" si="39"/>
        <v>214</v>
      </c>
      <c r="K74">
        <f t="shared" si="40"/>
        <v>110</v>
      </c>
      <c r="L74" t="str">
        <f t="shared" si="41"/>
        <v>Impossibilidade/dificuldade de exercer seus direitos de titular ou perder controle sobre seus dados pessoais</v>
      </c>
      <c r="M74" t="str">
        <f t="shared" si="42"/>
        <v>1@ Violação de dados pessoais que estejam sendo armazenados por período indeterminado (coluna 4|1)@  
2@ Impossibilidade/dificuldade de exercer seus direitos de titular ou perder controle sobre seus dados pessoais;</v>
      </c>
      <c r="N74" t="str">
        <f t="shared" si="43"/>
        <v>1@ Violação de dados pessoais que estejam sendo armazenados por período indeterminado (coluna 4|1)@  
2@ Impossibilidade/dificuldade de exercer seus direitos de titular ou perder controle sobre seus dados pessoais@</v>
      </c>
      <c r="O74" t="e">
        <f t="shared" si="44"/>
        <v>#VALUE!</v>
      </c>
      <c r="P74" t="e">
        <f t="shared" si="45"/>
        <v>#VALUE!</v>
      </c>
      <c r="Q74" t="e">
        <f t="shared" si="46"/>
        <v>#VALUE!</v>
      </c>
      <c r="R74" t="e">
        <f t="shared" si="47"/>
        <v>#VALUE!</v>
      </c>
    </row>
    <row r="75" spans="1:18" ht="32.25" customHeight="1" x14ac:dyDescent="0.3">
      <c r="A75" s="16" t="s">
        <v>229</v>
      </c>
      <c r="B75" s="23" t="s">
        <v>2358</v>
      </c>
      <c r="C75">
        <f t="shared" si="33"/>
        <v>2</v>
      </c>
      <c r="D75">
        <f t="shared" si="34"/>
        <v>99</v>
      </c>
      <c r="E75">
        <f t="shared" si="35"/>
        <v>97</v>
      </c>
      <c r="F75" t="str">
        <f t="shared" si="36"/>
        <v>Violação de dados pessoais que estejam sendo armazenados por período indeterminado (coluna 4|1)</v>
      </c>
      <c r="G75" t="str">
        <f t="shared" si="37"/>
        <v>1@ Violação de dados pessoais que estejam sendo armazenados por período indeterminado (coluna 4|1);  
2. Impossibilidade/dificuldade de exercer seus direitos de titular ou perder controle sobre seus dados pessoais;</v>
      </c>
      <c r="H75" t="str">
        <f t="shared" si="38"/>
        <v>1@ Violação de dados pessoais que estejam sendo armazenados por período indeterminado (coluna 4|1)@  
2. Impossibilidade/dificuldade de exercer seus direitos de titular ou perder controle sobre seus dados pessoais;</v>
      </c>
      <c r="I75">
        <f t="shared" si="32"/>
        <v>104</v>
      </c>
      <c r="J75">
        <f t="shared" si="39"/>
        <v>214</v>
      </c>
      <c r="K75">
        <f t="shared" si="40"/>
        <v>110</v>
      </c>
      <c r="L75" t="str">
        <f t="shared" si="41"/>
        <v>Impossibilidade/dificuldade de exercer seus direitos de titular ou perder controle sobre seus dados pessoais</v>
      </c>
      <c r="M75" t="str">
        <f t="shared" si="42"/>
        <v>1@ Violação de dados pessoais que estejam sendo armazenados por período indeterminado (coluna 4|1)@  
2@ Impossibilidade/dificuldade de exercer seus direitos de titular ou perder controle sobre seus dados pessoais;</v>
      </c>
      <c r="N75" t="str">
        <f t="shared" si="43"/>
        <v>1@ Violação de dados pessoais que estejam sendo armazenados por período indeterminado (coluna 4|1)@  
2@ Impossibilidade/dificuldade de exercer seus direitos de titular ou perder controle sobre seus dados pessoais@</v>
      </c>
      <c r="O75" t="e">
        <f t="shared" si="44"/>
        <v>#VALUE!</v>
      </c>
      <c r="P75" t="e">
        <f t="shared" si="45"/>
        <v>#VALUE!</v>
      </c>
      <c r="Q75" t="e">
        <f t="shared" si="46"/>
        <v>#VALUE!</v>
      </c>
      <c r="R75" t="e">
        <f t="shared" si="47"/>
        <v>#VALUE!</v>
      </c>
    </row>
    <row r="76" spans="1:18" ht="32.25" customHeight="1" x14ac:dyDescent="0.3">
      <c r="A76" s="16" t="s">
        <v>230</v>
      </c>
      <c r="B76" s="23" t="s">
        <v>2358</v>
      </c>
      <c r="C76">
        <f t="shared" si="33"/>
        <v>2</v>
      </c>
      <c r="D76">
        <f t="shared" si="34"/>
        <v>99</v>
      </c>
      <c r="E76">
        <f t="shared" si="35"/>
        <v>97</v>
      </c>
      <c r="F76" t="str">
        <f t="shared" si="36"/>
        <v>Violação de dados pessoais que estejam sendo armazenados por período indeterminado (coluna 4|1)</v>
      </c>
      <c r="G76" t="str">
        <f t="shared" si="37"/>
        <v>1@ Violação de dados pessoais que estejam sendo armazenados por período indeterminado (coluna 4|1);  
2. Impossibilidade/dificuldade de exercer seus direitos de titular ou perder controle sobre seus dados pessoais;</v>
      </c>
      <c r="H76" t="str">
        <f t="shared" si="38"/>
        <v>1@ Violação de dados pessoais que estejam sendo armazenados por período indeterminado (coluna 4|1)@  
2. Impossibilidade/dificuldade de exercer seus direitos de titular ou perder controle sobre seus dados pessoais;</v>
      </c>
      <c r="I76">
        <f t="shared" si="32"/>
        <v>104</v>
      </c>
      <c r="J76">
        <f t="shared" si="39"/>
        <v>214</v>
      </c>
      <c r="K76">
        <f t="shared" si="40"/>
        <v>110</v>
      </c>
      <c r="L76" t="str">
        <f t="shared" si="41"/>
        <v>Impossibilidade/dificuldade de exercer seus direitos de titular ou perder controle sobre seus dados pessoais</v>
      </c>
      <c r="M76" t="str">
        <f t="shared" si="42"/>
        <v>1@ Violação de dados pessoais que estejam sendo armazenados por período indeterminado (coluna 4|1)@  
2@ Impossibilidade/dificuldade de exercer seus direitos de titular ou perder controle sobre seus dados pessoais;</v>
      </c>
      <c r="N76" t="str">
        <f t="shared" si="43"/>
        <v>1@ Violação de dados pessoais que estejam sendo armazenados por período indeterminado (coluna 4|1)@  
2@ Impossibilidade/dificuldade de exercer seus direitos de titular ou perder controle sobre seus dados pessoais@</v>
      </c>
      <c r="O76" t="e">
        <f t="shared" si="44"/>
        <v>#VALUE!</v>
      </c>
      <c r="P76" t="e">
        <f t="shared" si="45"/>
        <v>#VALUE!</v>
      </c>
      <c r="Q76" t="e">
        <f t="shared" si="46"/>
        <v>#VALUE!</v>
      </c>
      <c r="R76" t="e">
        <f t="shared" si="47"/>
        <v>#VALUE!</v>
      </c>
    </row>
    <row r="77" spans="1:18" ht="32.25" customHeight="1" x14ac:dyDescent="0.3">
      <c r="A77" s="16" t="s">
        <v>231</v>
      </c>
      <c r="B77" s="23" t="s">
        <v>2358</v>
      </c>
      <c r="C77">
        <f t="shared" si="33"/>
        <v>2</v>
      </c>
      <c r="D77">
        <f t="shared" si="34"/>
        <v>99</v>
      </c>
      <c r="E77">
        <f t="shared" si="35"/>
        <v>97</v>
      </c>
      <c r="F77" t="str">
        <f t="shared" si="36"/>
        <v>Violação de dados pessoais que estejam sendo armazenados por período indeterminado (coluna 4|1)</v>
      </c>
      <c r="G77" t="str">
        <f t="shared" si="37"/>
        <v>1@ Violação de dados pessoais que estejam sendo armazenados por período indeterminado (coluna 4|1);  
2. Impossibilidade/dificuldade de exercer seus direitos de titular ou perder controle sobre seus dados pessoais;</v>
      </c>
      <c r="H77" t="str">
        <f t="shared" si="38"/>
        <v>1@ Violação de dados pessoais que estejam sendo armazenados por período indeterminado (coluna 4|1)@  
2. Impossibilidade/dificuldade de exercer seus direitos de titular ou perder controle sobre seus dados pessoais;</v>
      </c>
      <c r="I77">
        <f t="shared" si="32"/>
        <v>104</v>
      </c>
      <c r="J77">
        <f t="shared" si="39"/>
        <v>214</v>
      </c>
      <c r="K77">
        <f t="shared" si="40"/>
        <v>110</v>
      </c>
      <c r="L77" t="str">
        <f t="shared" si="41"/>
        <v>Impossibilidade/dificuldade de exercer seus direitos de titular ou perder controle sobre seus dados pessoais</v>
      </c>
      <c r="M77" t="str">
        <f t="shared" si="42"/>
        <v>1@ Violação de dados pessoais que estejam sendo armazenados por período indeterminado (coluna 4|1)@  
2@ Impossibilidade/dificuldade de exercer seus direitos de titular ou perder controle sobre seus dados pessoais;</v>
      </c>
      <c r="N77" t="str">
        <f t="shared" si="43"/>
        <v>1@ Violação de dados pessoais que estejam sendo armazenados por período indeterminado (coluna 4|1)@  
2@ Impossibilidade/dificuldade de exercer seus direitos de titular ou perder controle sobre seus dados pessoais@</v>
      </c>
      <c r="O77" t="e">
        <f t="shared" si="44"/>
        <v>#VALUE!</v>
      </c>
      <c r="P77" t="e">
        <f t="shared" si="45"/>
        <v>#VALUE!</v>
      </c>
      <c r="Q77" t="e">
        <f t="shared" si="46"/>
        <v>#VALUE!</v>
      </c>
      <c r="R77" t="e">
        <f t="shared" si="47"/>
        <v>#VALUE!</v>
      </c>
    </row>
    <row r="78" spans="1:18" ht="32.25" customHeight="1" x14ac:dyDescent="0.3">
      <c r="A78" s="16" t="s">
        <v>232</v>
      </c>
      <c r="B78" s="23" t="s">
        <v>2358</v>
      </c>
      <c r="C78">
        <f t="shared" si="33"/>
        <v>2</v>
      </c>
      <c r="D78">
        <f t="shared" si="34"/>
        <v>99</v>
      </c>
      <c r="E78">
        <f t="shared" si="35"/>
        <v>97</v>
      </c>
      <c r="F78" t="str">
        <f t="shared" si="36"/>
        <v>Violação de dados pessoais que estejam sendo armazenados por período indeterminado (coluna 4|1)</v>
      </c>
      <c r="G78" t="str">
        <f t="shared" si="37"/>
        <v>1@ Violação de dados pessoais que estejam sendo armazenados por período indeterminado (coluna 4|1);  
2. Impossibilidade/dificuldade de exercer seus direitos de titular ou perder controle sobre seus dados pessoais;</v>
      </c>
      <c r="H78" t="str">
        <f t="shared" si="38"/>
        <v>1@ Violação de dados pessoais que estejam sendo armazenados por período indeterminado (coluna 4|1)@  
2. Impossibilidade/dificuldade de exercer seus direitos de titular ou perder controle sobre seus dados pessoais;</v>
      </c>
      <c r="I78">
        <f t="shared" si="32"/>
        <v>104</v>
      </c>
      <c r="J78">
        <f t="shared" si="39"/>
        <v>214</v>
      </c>
      <c r="K78">
        <f t="shared" si="40"/>
        <v>110</v>
      </c>
      <c r="L78" t="str">
        <f t="shared" si="41"/>
        <v>Impossibilidade/dificuldade de exercer seus direitos de titular ou perder controle sobre seus dados pessoais</v>
      </c>
      <c r="M78" t="str">
        <f t="shared" si="42"/>
        <v>1@ Violação de dados pessoais que estejam sendo armazenados por período indeterminado (coluna 4|1)@  
2@ Impossibilidade/dificuldade de exercer seus direitos de titular ou perder controle sobre seus dados pessoais;</v>
      </c>
      <c r="N78" t="str">
        <f t="shared" si="43"/>
        <v>1@ Violação de dados pessoais que estejam sendo armazenados por período indeterminado (coluna 4|1)@  
2@ Impossibilidade/dificuldade de exercer seus direitos de titular ou perder controle sobre seus dados pessoais@</v>
      </c>
      <c r="O78" t="e">
        <f t="shared" si="44"/>
        <v>#VALUE!</v>
      </c>
      <c r="P78" t="e">
        <f t="shared" si="45"/>
        <v>#VALUE!</v>
      </c>
      <c r="Q78" t="e">
        <f t="shared" si="46"/>
        <v>#VALUE!</v>
      </c>
      <c r="R78" t="e">
        <f t="shared" si="47"/>
        <v>#VALUE!</v>
      </c>
    </row>
    <row r="79" spans="1:18" ht="32.25" customHeight="1" x14ac:dyDescent="0.3">
      <c r="A79" s="16" t="s">
        <v>236</v>
      </c>
      <c r="B79" s="23" t="s">
        <v>2358</v>
      </c>
      <c r="C79">
        <f t="shared" si="33"/>
        <v>2</v>
      </c>
      <c r="D79">
        <f t="shared" si="34"/>
        <v>99</v>
      </c>
      <c r="E79">
        <f t="shared" si="35"/>
        <v>97</v>
      </c>
      <c r="F79" t="str">
        <f t="shared" si="36"/>
        <v>Violação de dados pessoais que estejam sendo armazenados por período indeterminado (coluna 4|1)</v>
      </c>
      <c r="G79" t="str">
        <f t="shared" si="37"/>
        <v>1@ Violação de dados pessoais que estejam sendo armazenados por período indeterminado (coluna 4|1);  
2. Impossibilidade/dificuldade de exercer seus direitos de titular ou perder controle sobre seus dados pessoais;</v>
      </c>
      <c r="H79" t="str">
        <f t="shared" si="38"/>
        <v>1@ Violação de dados pessoais que estejam sendo armazenados por período indeterminado (coluna 4|1)@  
2. Impossibilidade/dificuldade de exercer seus direitos de titular ou perder controle sobre seus dados pessoais;</v>
      </c>
      <c r="I79">
        <f t="shared" si="32"/>
        <v>104</v>
      </c>
      <c r="J79">
        <f t="shared" si="39"/>
        <v>214</v>
      </c>
      <c r="K79">
        <f t="shared" si="40"/>
        <v>110</v>
      </c>
      <c r="L79" t="str">
        <f t="shared" si="41"/>
        <v>Impossibilidade/dificuldade de exercer seus direitos de titular ou perder controle sobre seus dados pessoais</v>
      </c>
      <c r="M79" t="str">
        <f t="shared" si="42"/>
        <v>1@ Violação de dados pessoais que estejam sendo armazenados por período indeterminado (coluna 4|1)@  
2@ Impossibilidade/dificuldade de exercer seus direitos de titular ou perder controle sobre seus dados pessoais;</v>
      </c>
      <c r="N79" t="str">
        <f t="shared" si="43"/>
        <v>1@ Violação de dados pessoais que estejam sendo armazenados por período indeterminado (coluna 4|1)@  
2@ Impossibilidade/dificuldade de exercer seus direitos de titular ou perder controle sobre seus dados pessoais@</v>
      </c>
      <c r="O79" t="e">
        <f t="shared" si="44"/>
        <v>#VALUE!</v>
      </c>
      <c r="P79" t="e">
        <f t="shared" si="45"/>
        <v>#VALUE!</v>
      </c>
      <c r="Q79" t="e">
        <f t="shared" si="46"/>
        <v>#VALUE!</v>
      </c>
      <c r="R79" t="e">
        <f t="shared" si="47"/>
        <v>#VALUE!</v>
      </c>
    </row>
    <row r="80" spans="1:18" ht="32.25" customHeight="1" x14ac:dyDescent="0.3">
      <c r="A80" s="16" t="s">
        <v>237</v>
      </c>
      <c r="B80" s="23" t="s">
        <v>2353</v>
      </c>
      <c r="C80">
        <f t="shared" si="33"/>
        <v>2</v>
      </c>
      <c r="D80">
        <f t="shared" si="34"/>
        <v>99</v>
      </c>
      <c r="E80">
        <f t="shared" si="35"/>
        <v>97</v>
      </c>
      <c r="F80" t="str">
        <f t="shared" si="36"/>
        <v>Violação de dados pessoais que estejam sendo armazenados por período indeterminado (coluna 4|1)</v>
      </c>
      <c r="G80" t="str">
        <f t="shared" si="37"/>
        <v>1@ Violação de dados pessoais que estejam sendo armazenados por período indeterminado (coluna 4|1);</v>
      </c>
      <c r="H80" t="str">
        <f t="shared" si="38"/>
        <v>1@ Violação de dados pessoais que estejam sendo armazenados por período indeterminado (coluna 4|1)@</v>
      </c>
      <c r="I80" t="e">
        <f t="shared" si="32"/>
        <v>#VALUE!</v>
      </c>
      <c r="J80" t="e">
        <f t="shared" si="39"/>
        <v>#VALUE!</v>
      </c>
      <c r="K80" t="e">
        <f t="shared" si="40"/>
        <v>#VALUE!</v>
      </c>
      <c r="L80" t="e">
        <f t="shared" si="41"/>
        <v>#VALUE!</v>
      </c>
      <c r="M80" t="e">
        <f t="shared" si="42"/>
        <v>#VALUE!</v>
      </c>
      <c r="N80" t="e">
        <f t="shared" si="43"/>
        <v>#VALUE!</v>
      </c>
      <c r="O80" t="e">
        <f t="shared" si="44"/>
        <v>#VALUE!</v>
      </c>
      <c r="P80" t="e">
        <f t="shared" si="45"/>
        <v>#VALUE!</v>
      </c>
      <c r="Q80" t="e">
        <f t="shared" si="46"/>
        <v>#VALUE!</v>
      </c>
      <c r="R80" t="e">
        <f t="shared" si="47"/>
        <v>#VALUE!</v>
      </c>
    </row>
    <row r="81" spans="1:18" ht="32.25" customHeight="1" x14ac:dyDescent="0.3">
      <c r="A81" s="16" t="s">
        <v>240</v>
      </c>
      <c r="B81" s="23" t="s">
        <v>2359</v>
      </c>
      <c r="C81">
        <f t="shared" si="33"/>
        <v>2</v>
      </c>
      <c r="D81">
        <f t="shared" si="34"/>
        <v>99</v>
      </c>
      <c r="E81">
        <f t="shared" si="35"/>
        <v>97</v>
      </c>
      <c r="F81" t="str">
        <f t="shared" si="36"/>
        <v>Violação de dados pessoais que estejam sendo armazenados por período indeterminado (coluna 4|1)</v>
      </c>
      <c r="G81" t="str">
        <f t="shared" si="37"/>
        <v xml:space="preserve">1@ Violação de dados pessoais que estejam sendo armazenados por período indeterminado (coluna 4|1);
2. Impossibilidade/dificuldade de exercer seus direitos de titular ou perder controle sobre seus dados pessoais;
</v>
      </c>
      <c r="H81" t="str">
        <f t="shared" si="38"/>
        <v xml:space="preserve">1@ Violação de dados pessoais que estejam sendo armazenados por período indeterminado (coluna 4|1)@
2. Impossibilidade/dificuldade de exercer seus direitos de titular ou perder controle sobre seus dados pessoais;
</v>
      </c>
      <c r="I81">
        <f t="shared" si="32"/>
        <v>102</v>
      </c>
      <c r="J81">
        <f t="shared" si="39"/>
        <v>212</v>
      </c>
      <c r="K81">
        <f t="shared" si="40"/>
        <v>110</v>
      </c>
      <c r="L81" t="str">
        <f t="shared" si="41"/>
        <v>Impossibilidade/dificuldade de exercer seus direitos de titular ou perder controle sobre seus dados pessoais</v>
      </c>
      <c r="M81" t="str">
        <f t="shared" si="42"/>
        <v xml:space="preserve">1@ Violação de dados pessoais que estejam sendo armazenados por período indeterminado (coluna 4|1)@
2@ Impossibilidade/dificuldade de exercer seus direitos de titular ou perder controle sobre seus dados pessoais;
</v>
      </c>
      <c r="N81" t="str">
        <f t="shared" si="43"/>
        <v xml:space="preserve">1@ Violação de dados pessoais que estejam sendo armazenados por período indeterminado (coluna 4|1)@
2@ Impossibilidade/dificuldade de exercer seus direitos de titular ou perder controle sobre seus dados pessoais@
</v>
      </c>
      <c r="O81" t="e">
        <f t="shared" si="44"/>
        <v>#VALUE!</v>
      </c>
      <c r="P81" t="e">
        <f t="shared" si="45"/>
        <v>#VALUE!</v>
      </c>
      <c r="Q81" t="e">
        <f t="shared" si="46"/>
        <v>#VALUE!</v>
      </c>
      <c r="R81" t="e">
        <f t="shared" si="47"/>
        <v>#VALUE!</v>
      </c>
    </row>
    <row r="82" spans="1:18" ht="32.25" customHeight="1" x14ac:dyDescent="0.3">
      <c r="A82" s="16" t="s">
        <v>242</v>
      </c>
      <c r="B82" s="23" t="s">
        <v>2358</v>
      </c>
      <c r="C82">
        <f t="shared" si="33"/>
        <v>2</v>
      </c>
      <c r="D82">
        <f t="shared" si="34"/>
        <v>99</v>
      </c>
      <c r="E82">
        <f t="shared" si="35"/>
        <v>97</v>
      </c>
      <c r="F82" t="str">
        <f t="shared" si="36"/>
        <v>Violação de dados pessoais que estejam sendo armazenados por período indeterminado (coluna 4|1)</v>
      </c>
      <c r="G82" t="str">
        <f t="shared" si="37"/>
        <v>1@ Violação de dados pessoais que estejam sendo armazenados por período indeterminado (coluna 4|1);  
2. Impossibilidade/dificuldade de exercer seus direitos de titular ou perder controle sobre seus dados pessoais;</v>
      </c>
      <c r="H82" t="str">
        <f t="shared" si="38"/>
        <v>1@ Violação de dados pessoais que estejam sendo armazenados por período indeterminado (coluna 4|1)@  
2. Impossibilidade/dificuldade de exercer seus direitos de titular ou perder controle sobre seus dados pessoais;</v>
      </c>
      <c r="I82">
        <f t="shared" si="32"/>
        <v>104</v>
      </c>
      <c r="J82">
        <f t="shared" si="39"/>
        <v>214</v>
      </c>
      <c r="K82">
        <f t="shared" si="40"/>
        <v>110</v>
      </c>
      <c r="L82" t="str">
        <f t="shared" si="41"/>
        <v>Impossibilidade/dificuldade de exercer seus direitos de titular ou perder controle sobre seus dados pessoais</v>
      </c>
      <c r="M82" t="str">
        <f t="shared" si="42"/>
        <v>1@ Violação de dados pessoais que estejam sendo armazenados por período indeterminado (coluna 4|1)@  
2@ Impossibilidade/dificuldade de exercer seus direitos de titular ou perder controle sobre seus dados pessoais;</v>
      </c>
      <c r="N82" t="str">
        <f t="shared" si="43"/>
        <v>1@ Violação de dados pessoais que estejam sendo armazenados por período indeterminado (coluna 4|1)@  
2@ Impossibilidade/dificuldade de exercer seus direitos de titular ou perder controle sobre seus dados pessoais@</v>
      </c>
      <c r="O82" t="e">
        <f t="shared" si="44"/>
        <v>#VALUE!</v>
      </c>
      <c r="P82" t="e">
        <f t="shared" si="45"/>
        <v>#VALUE!</v>
      </c>
      <c r="Q82" t="e">
        <f t="shared" si="46"/>
        <v>#VALUE!</v>
      </c>
      <c r="R82" t="e">
        <f t="shared" si="47"/>
        <v>#VALUE!</v>
      </c>
    </row>
    <row r="83" spans="1:18" ht="32.25" customHeight="1" x14ac:dyDescent="0.3">
      <c r="A83" s="16" t="s">
        <v>243</v>
      </c>
      <c r="B83" s="25" t="s">
        <v>2354</v>
      </c>
      <c r="C83">
        <f t="shared" si="33"/>
        <v>2</v>
      </c>
      <c r="D83">
        <f t="shared" si="34"/>
        <v>99</v>
      </c>
      <c r="E83">
        <f t="shared" si="35"/>
        <v>97</v>
      </c>
      <c r="F83" t="str">
        <f t="shared" si="36"/>
        <v>Violação de dados pessoais que estejam sendo armazenados por período indeterminado (coluna 4|1)</v>
      </c>
      <c r="G83" t="str">
        <f t="shared" si="37"/>
        <v>1@ Violação de dados pessoais que estejam sendo armazenados por período indeterminado (coluna 4|1);
2. Impossibilidade/dificuldade de exercer seus direitos de titular ou perder controle sobre seus dados pessoais;</v>
      </c>
      <c r="H83" t="str">
        <f t="shared" si="38"/>
        <v>1@ Violação de dados pessoais que estejam sendo armazenados por período indeterminado (coluna 4|1)@
2. Impossibilidade/dificuldade de exercer seus direitos de titular ou perder controle sobre seus dados pessoais;</v>
      </c>
      <c r="I83">
        <f t="shared" si="32"/>
        <v>102</v>
      </c>
      <c r="J83">
        <f t="shared" si="39"/>
        <v>212</v>
      </c>
      <c r="K83">
        <f t="shared" si="40"/>
        <v>110</v>
      </c>
      <c r="L83" t="str">
        <f t="shared" si="41"/>
        <v>Impossibilidade/dificuldade de exercer seus direitos de titular ou perder controle sobre seus dados pessoais</v>
      </c>
      <c r="M83" t="str">
        <f t="shared" si="42"/>
        <v>1@ Violação de dados pessoais que estejam sendo armazenados por período indeterminado (coluna 4|1)@
2@ Impossibilidade/dificuldade de exercer seus direitos de titular ou perder controle sobre seus dados pessoais;</v>
      </c>
      <c r="N83" t="str">
        <f t="shared" si="43"/>
        <v>1@ Violação de dados pessoais que estejam sendo armazenados por período indeterminado (coluna 4|1)@
2@ Impossibilidade/dificuldade de exercer seus direitos de titular ou perder controle sobre seus dados pessoais@</v>
      </c>
      <c r="O83" t="e">
        <f t="shared" si="44"/>
        <v>#VALUE!</v>
      </c>
      <c r="P83" t="e">
        <f t="shared" si="45"/>
        <v>#VALUE!</v>
      </c>
      <c r="Q83" t="e">
        <f t="shared" si="46"/>
        <v>#VALUE!</v>
      </c>
      <c r="R83" t="e">
        <f t="shared" si="47"/>
        <v>#VALUE!</v>
      </c>
    </row>
    <row r="84" spans="1:18" ht="32.25" customHeight="1" x14ac:dyDescent="0.3">
      <c r="A84" s="16" t="s">
        <v>244</v>
      </c>
      <c r="B84" s="23" t="s">
        <v>2353</v>
      </c>
      <c r="C84">
        <f t="shared" si="33"/>
        <v>2</v>
      </c>
      <c r="D84">
        <f t="shared" si="34"/>
        <v>99</v>
      </c>
      <c r="E84">
        <f t="shared" si="35"/>
        <v>97</v>
      </c>
      <c r="F84" t="str">
        <f t="shared" si="36"/>
        <v>Violação de dados pessoais que estejam sendo armazenados por período indeterminado (coluna 4|1)</v>
      </c>
      <c r="G84" t="str">
        <f t="shared" si="37"/>
        <v>1@ Violação de dados pessoais que estejam sendo armazenados por período indeterminado (coluna 4|1);</v>
      </c>
      <c r="H84" t="str">
        <f t="shared" si="38"/>
        <v>1@ Violação de dados pessoais que estejam sendo armazenados por período indeterminado (coluna 4|1)@</v>
      </c>
      <c r="I84" t="e">
        <f t="shared" si="32"/>
        <v>#VALUE!</v>
      </c>
      <c r="J84" t="e">
        <f t="shared" si="39"/>
        <v>#VALUE!</v>
      </c>
      <c r="K84" t="e">
        <f t="shared" si="40"/>
        <v>#VALUE!</v>
      </c>
      <c r="L84" t="e">
        <f t="shared" si="41"/>
        <v>#VALUE!</v>
      </c>
      <c r="M84" t="e">
        <f t="shared" si="42"/>
        <v>#VALUE!</v>
      </c>
      <c r="N84" t="e">
        <f t="shared" si="43"/>
        <v>#VALUE!</v>
      </c>
      <c r="O84" t="e">
        <f t="shared" si="44"/>
        <v>#VALUE!</v>
      </c>
      <c r="P84" t="e">
        <f t="shared" si="45"/>
        <v>#VALUE!</v>
      </c>
      <c r="Q84" t="e">
        <f t="shared" si="46"/>
        <v>#VALUE!</v>
      </c>
      <c r="R84" t="e">
        <f t="shared" si="47"/>
        <v>#VALUE!</v>
      </c>
    </row>
    <row r="85" spans="1:18" ht="32.25" customHeight="1" x14ac:dyDescent="0.3">
      <c r="A85" s="16" t="s">
        <v>245</v>
      </c>
      <c r="B85" s="23" t="s">
        <v>2358</v>
      </c>
      <c r="C85">
        <f t="shared" si="33"/>
        <v>2</v>
      </c>
      <c r="D85">
        <f t="shared" si="34"/>
        <v>99</v>
      </c>
      <c r="E85">
        <f t="shared" si="35"/>
        <v>97</v>
      </c>
      <c r="F85" t="str">
        <f t="shared" si="36"/>
        <v>Violação de dados pessoais que estejam sendo armazenados por período indeterminado (coluna 4|1)</v>
      </c>
      <c r="G85" t="str">
        <f t="shared" si="37"/>
        <v>1@ Violação de dados pessoais que estejam sendo armazenados por período indeterminado (coluna 4|1);  
2. Impossibilidade/dificuldade de exercer seus direitos de titular ou perder controle sobre seus dados pessoais;</v>
      </c>
      <c r="H85" t="str">
        <f t="shared" si="38"/>
        <v>1@ Violação de dados pessoais que estejam sendo armazenados por período indeterminado (coluna 4|1)@  
2. Impossibilidade/dificuldade de exercer seus direitos de titular ou perder controle sobre seus dados pessoais;</v>
      </c>
      <c r="I85">
        <f t="shared" si="32"/>
        <v>104</v>
      </c>
      <c r="J85">
        <f t="shared" si="39"/>
        <v>214</v>
      </c>
      <c r="K85">
        <f t="shared" si="40"/>
        <v>110</v>
      </c>
      <c r="L85" t="str">
        <f t="shared" si="41"/>
        <v>Impossibilidade/dificuldade de exercer seus direitos de titular ou perder controle sobre seus dados pessoais</v>
      </c>
      <c r="M85" t="str">
        <f t="shared" si="42"/>
        <v>1@ Violação de dados pessoais que estejam sendo armazenados por período indeterminado (coluna 4|1)@  
2@ Impossibilidade/dificuldade de exercer seus direitos de titular ou perder controle sobre seus dados pessoais;</v>
      </c>
      <c r="N85" t="str">
        <f t="shared" si="43"/>
        <v>1@ Violação de dados pessoais que estejam sendo armazenados por período indeterminado (coluna 4|1)@  
2@ Impossibilidade/dificuldade de exercer seus direitos de titular ou perder controle sobre seus dados pessoais@</v>
      </c>
      <c r="O85" t="e">
        <f t="shared" si="44"/>
        <v>#VALUE!</v>
      </c>
      <c r="P85" t="e">
        <f t="shared" si="45"/>
        <v>#VALUE!</v>
      </c>
      <c r="Q85" t="e">
        <f t="shared" si="46"/>
        <v>#VALUE!</v>
      </c>
      <c r="R85" t="e">
        <f t="shared" si="47"/>
        <v>#VALUE!</v>
      </c>
    </row>
    <row r="86" spans="1:18" ht="32.25" customHeight="1" x14ac:dyDescent="0.3">
      <c r="A86" s="16" t="s">
        <v>248</v>
      </c>
      <c r="B86" s="23" t="s">
        <v>2353</v>
      </c>
      <c r="C86">
        <f t="shared" si="33"/>
        <v>2</v>
      </c>
      <c r="D86">
        <f t="shared" si="34"/>
        <v>99</v>
      </c>
      <c r="E86">
        <f t="shared" si="35"/>
        <v>97</v>
      </c>
      <c r="F86" t="str">
        <f t="shared" si="36"/>
        <v>Violação de dados pessoais que estejam sendo armazenados por período indeterminado (coluna 4|1)</v>
      </c>
      <c r="G86" t="str">
        <f t="shared" si="37"/>
        <v>1@ Violação de dados pessoais que estejam sendo armazenados por período indeterminado (coluna 4|1);</v>
      </c>
      <c r="H86" t="str">
        <f t="shared" si="38"/>
        <v>1@ Violação de dados pessoais que estejam sendo armazenados por período indeterminado (coluna 4|1)@</v>
      </c>
      <c r="I86" t="e">
        <f t="shared" si="32"/>
        <v>#VALUE!</v>
      </c>
      <c r="J86" t="e">
        <f t="shared" si="39"/>
        <v>#VALUE!</v>
      </c>
      <c r="K86" t="e">
        <f t="shared" si="40"/>
        <v>#VALUE!</v>
      </c>
      <c r="L86" t="e">
        <f t="shared" si="41"/>
        <v>#VALUE!</v>
      </c>
      <c r="M86" t="e">
        <f t="shared" si="42"/>
        <v>#VALUE!</v>
      </c>
      <c r="N86" t="e">
        <f t="shared" si="43"/>
        <v>#VALUE!</v>
      </c>
      <c r="O86" t="e">
        <f t="shared" si="44"/>
        <v>#VALUE!</v>
      </c>
      <c r="P86" t="e">
        <f t="shared" si="45"/>
        <v>#VALUE!</v>
      </c>
      <c r="Q86" t="e">
        <f t="shared" si="46"/>
        <v>#VALUE!</v>
      </c>
      <c r="R86" t="e">
        <f t="shared" si="47"/>
        <v>#VALUE!</v>
      </c>
    </row>
    <row r="87" spans="1:18" ht="32.25" customHeight="1" x14ac:dyDescent="0.3">
      <c r="A87" s="16" t="s">
        <v>250</v>
      </c>
      <c r="B87" s="13" t="s">
        <v>2347</v>
      </c>
      <c r="C87">
        <f t="shared" si="33"/>
        <v>2</v>
      </c>
      <c r="D87">
        <f t="shared" si="34"/>
        <v>135</v>
      </c>
      <c r="E87">
        <f t="shared" si="35"/>
        <v>133</v>
      </c>
      <c r="F87" t="str">
        <f t="shared" si="36"/>
        <v>Dificuldade/Negativa de acesso pelo titular a contratos, serviços, produtos ou oportunidades (background check, scoring, profiling)</v>
      </c>
      <c r="G87" t="str">
        <f t="shared" si="37"/>
        <v>1@ Dificuldade/Negativa de acesso pelo titular a contratos, serviços, produtos ou oportunidades (background check, scoring, profiling);
2. Dano material, perda financeira ou perda de lucros cessantes;</v>
      </c>
      <c r="H87" t="str">
        <f t="shared" si="38"/>
        <v>1@ Dificuldade/Negativa de acesso pelo titular a contratos, serviços, produtos ou oportunidades (background check, scoring, profiling)@
2. Dano material, perda financeira ou perda de lucros cessantes;</v>
      </c>
      <c r="I87">
        <f t="shared" si="32"/>
        <v>138</v>
      </c>
      <c r="J87">
        <f t="shared" si="39"/>
        <v>200</v>
      </c>
      <c r="K87">
        <f t="shared" si="40"/>
        <v>62</v>
      </c>
      <c r="L87" t="str">
        <f t="shared" si="41"/>
        <v>Dano material, perda financeira ou perda de lucros cessantes</v>
      </c>
      <c r="M87" t="str">
        <f t="shared" si="42"/>
        <v>1@ Dificuldade/Negativa de acesso pelo titular a contratos, serviços, produtos ou oportunidades (background check, scoring, profiling)@
2@ Dano material, perda financeira ou perda de lucros cessantes;</v>
      </c>
      <c r="N87" t="str">
        <f t="shared" si="43"/>
        <v>1@ Dificuldade/Negativa de acesso pelo titular a contratos, serviços, produtos ou oportunidades (background check, scoring, profiling)@
2@ Dano material, perda financeira ou perda de lucros cessantes@</v>
      </c>
      <c r="O87" t="e">
        <f t="shared" si="44"/>
        <v>#VALUE!</v>
      </c>
      <c r="P87" t="e">
        <f t="shared" si="45"/>
        <v>#VALUE!</v>
      </c>
      <c r="Q87" t="e">
        <f t="shared" si="46"/>
        <v>#VALUE!</v>
      </c>
      <c r="R87" t="e">
        <f t="shared" si="47"/>
        <v>#VALUE!</v>
      </c>
    </row>
    <row r="88" spans="1:18" ht="32.25" customHeight="1" x14ac:dyDescent="0.3">
      <c r="A88" s="16" t="s">
        <v>253</v>
      </c>
      <c r="B88" s="13" t="s">
        <v>2343</v>
      </c>
      <c r="C88">
        <f t="shared" si="33"/>
        <v>2</v>
      </c>
      <c r="D88">
        <f t="shared" si="34"/>
        <v>64</v>
      </c>
      <c r="E88">
        <f t="shared" si="35"/>
        <v>62</v>
      </c>
      <c r="F88" t="str">
        <f t="shared" si="36"/>
        <v>Dano material, perda financeira ou perda de lucros cessantes</v>
      </c>
      <c r="G88" t="str">
        <f t="shared" si="37"/>
        <v>1@ Dano material, perda financeira ou perda de lucros cessantes;</v>
      </c>
      <c r="H88" t="str">
        <f t="shared" si="38"/>
        <v>1@ Dano material, perda financeira ou perda de lucros cessantes@</v>
      </c>
      <c r="I88" t="e">
        <f t="shared" si="32"/>
        <v>#VALUE!</v>
      </c>
      <c r="J88" t="e">
        <f t="shared" si="39"/>
        <v>#VALUE!</v>
      </c>
      <c r="K88" t="e">
        <f t="shared" si="40"/>
        <v>#VALUE!</v>
      </c>
      <c r="L88" t="e">
        <f t="shared" si="41"/>
        <v>#VALUE!</v>
      </c>
      <c r="M88" t="e">
        <f t="shared" si="42"/>
        <v>#VALUE!</v>
      </c>
      <c r="N88" t="e">
        <f t="shared" si="43"/>
        <v>#VALUE!</v>
      </c>
      <c r="O88" t="e">
        <f t="shared" si="44"/>
        <v>#VALUE!</v>
      </c>
      <c r="P88" t="e">
        <f t="shared" si="45"/>
        <v>#VALUE!</v>
      </c>
      <c r="Q88" t="e">
        <f t="shared" si="46"/>
        <v>#VALUE!</v>
      </c>
      <c r="R88" t="e">
        <f t="shared" si="47"/>
        <v>#VALUE!</v>
      </c>
    </row>
    <row r="89" spans="1:18" ht="32.25" customHeight="1" x14ac:dyDescent="0.3">
      <c r="A89" s="16" t="s">
        <v>254</v>
      </c>
      <c r="B89" s="13" t="s">
        <v>2347</v>
      </c>
      <c r="C89">
        <f t="shared" si="33"/>
        <v>2</v>
      </c>
      <c r="D89">
        <f t="shared" si="34"/>
        <v>135</v>
      </c>
      <c r="E89">
        <f t="shared" si="35"/>
        <v>133</v>
      </c>
      <c r="F89" t="str">
        <f t="shared" si="36"/>
        <v>Dificuldade/Negativa de acesso pelo titular a contratos, serviços, produtos ou oportunidades (background check, scoring, profiling)</v>
      </c>
      <c r="G89" t="str">
        <f t="shared" si="37"/>
        <v>1@ Dificuldade/Negativa de acesso pelo titular a contratos, serviços, produtos ou oportunidades (background check, scoring, profiling);
2. Dano material, perda financeira ou perda de lucros cessantes;</v>
      </c>
      <c r="H89" t="str">
        <f t="shared" si="38"/>
        <v>1@ Dificuldade/Negativa de acesso pelo titular a contratos, serviços, produtos ou oportunidades (background check, scoring, profiling)@
2. Dano material, perda financeira ou perda de lucros cessantes;</v>
      </c>
      <c r="I89">
        <f t="shared" si="32"/>
        <v>138</v>
      </c>
      <c r="J89">
        <f t="shared" si="39"/>
        <v>200</v>
      </c>
      <c r="K89">
        <f t="shared" si="40"/>
        <v>62</v>
      </c>
      <c r="L89" t="str">
        <f t="shared" si="41"/>
        <v>Dano material, perda financeira ou perda de lucros cessantes</v>
      </c>
      <c r="M89" t="str">
        <f t="shared" si="42"/>
        <v>1@ Dificuldade/Negativa de acesso pelo titular a contratos, serviços, produtos ou oportunidades (background check, scoring, profiling)@
2@ Dano material, perda financeira ou perda de lucros cessantes;</v>
      </c>
      <c r="N89" t="str">
        <f t="shared" si="43"/>
        <v>1@ Dificuldade/Negativa de acesso pelo titular a contratos, serviços, produtos ou oportunidades (background check, scoring, profiling)@
2@ Dano material, perda financeira ou perda de lucros cessantes@</v>
      </c>
      <c r="O89" t="e">
        <f t="shared" si="44"/>
        <v>#VALUE!</v>
      </c>
      <c r="P89" t="e">
        <f t="shared" si="45"/>
        <v>#VALUE!</v>
      </c>
      <c r="Q89" t="e">
        <f t="shared" si="46"/>
        <v>#VALUE!</v>
      </c>
      <c r="R89" t="e">
        <f t="shared" si="47"/>
        <v>#VALUE!</v>
      </c>
    </row>
    <row r="90" spans="1:18" ht="32.25" customHeight="1" x14ac:dyDescent="0.3">
      <c r="A90" s="16" t="s">
        <v>255</v>
      </c>
      <c r="B90" s="13" t="s">
        <v>2343</v>
      </c>
      <c r="C90">
        <f t="shared" si="33"/>
        <v>2</v>
      </c>
      <c r="D90">
        <f t="shared" si="34"/>
        <v>64</v>
      </c>
      <c r="E90">
        <f t="shared" si="35"/>
        <v>62</v>
      </c>
      <c r="F90" t="str">
        <f t="shared" si="36"/>
        <v>Dano material, perda financeira ou perda de lucros cessantes</v>
      </c>
      <c r="G90" t="str">
        <f t="shared" si="37"/>
        <v>1@ Dano material, perda financeira ou perda de lucros cessantes;</v>
      </c>
      <c r="H90" t="str">
        <f t="shared" si="38"/>
        <v>1@ Dano material, perda financeira ou perda de lucros cessantes@</v>
      </c>
      <c r="I90" t="e">
        <f t="shared" si="32"/>
        <v>#VALUE!</v>
      </c>
      <c r="J90" t="e">
        <f t="shared" si="39"/>
        <v>#VALUE!</v>
      </c>
      <c r="K90" t="e">
        <f t="shared" si="40"/>
        <v>#VALUE!</v>
      </c>
      <c r="L90" t="e">
        <f t="shared" si="41"/>
        <v>#VALUE!</v>
      </c>
      <c r="M90" t="e">
        <f t="shared" si="42"/>
        <v>#VALUE!</v>
      </c>
      <c r="N90" t="e">
        <f t="shared" si="43"/>
        <v>#VALUE!</v>
      </c>
      <c r="O90" t="e">
        <f t="shared" si="44"/>
        <v>#VALUE!</v>
      </c>
      <c r="P90" t="e">
        <f t="shared" si="45"/>
        <v>#VALUE!</v>
      </c>
      <c r="Q90" t="e">
        <f t="shared" si="46"/>
        <v>#VALUE!</v>
      </c>
      <c r="R90" t="e">
        <f t="shared" si="47"/>
        <v>#VALUE!</v>
      </c>
    </row>
    <row r="91" spans="1:18" ht="32.25" customHeight="1" x14ac:dyDescent="0.3">
      <c r="A91" s="16" t="s">
        <v>257</v>
      </c>
      <c r="B91" s="13" t="s">
        <v>2351</v>
      </c>
      <c r="C91">
        <f t="shared" si="33"/>
        <v>2</v>
      </c>
      <c r="D91">
        <f t="shared" si="34"/>
        <v>112</v>
      </c>
      <c r="E91">
        <f t="shared" si="35"/>
        <v>110</v>
      </c>
      <c r="F91" t="str">
        <f t="shared" si="36"/>
        <v>Impossibilidade/dificuldade de exercer seus direitos de titular ou perder controle sobre seus dados pessoais</v>
      </c>
      <c r="G91" t="str">
        <f t="shared" si="37"/>
        <v>1@ Impossibilidade/dificuldade de exercer seus direitos de titular ou perder controle sobre seus dados pessoais;</v>
      </c>
      <c r="H91" t="str">
        <f t="shared" si="38"/>
        <v>1@ Impossibilidade/dificuldade de exercer seus direitos de titular ou perder controle sobre seus dados pessoais@</v>
      </c>
      <c r="I91" t="e">
        <f t="shared" si="32"/>
        <v>#VALUE!</v>
      </c>
      <c r="J91" t="e">
        <f t="shared" si="39"/>
        <v>#VALUE!</v>
      </c>
      <c r="K91" t="e">
        <f t="shared" si="40"/>
        <v>#VALUE!</v>
      </c>
      <c r="L91" t="e">
        <f t="shared" si="41"/>
        <v>#VALUE!</v>
      </c>
      <c r="M91" t="e">
        <f t="shared" si="42"/>
        <v>#VALUE!</v>
      </c>
      <c r="N91" t="e">
        <f t="shared" si="43"/>
        <v>#VALUE!</v>
      </c>
      <c r="O91" t="e">
        <f t="shared" si="44"/>
        <v>#VALUE!</v>
      </c>
      <c r="P91" t="e">
        <f t="shared" si="45"/>
        <v>#VALUE!</v>
      </c>
      <c r="Q91" t="e">
        <f t="shared" si="46"/>
        <v>#VALUE!</v>
      </c>
      <c r="R91" t="e">
        <f t="shared" si="47"/>
        <v>#VALUE!</v>
      </c>
    </row>
    <row r="92" spans="1:18" ht="32.25" customHeight="1" x14ac:dyDescent="0.3">
      <c r="A92" s="16" t="s">
        <v>258</v>
      </c>
      <c r="B92" s="13" t="s">
        <v>2347</v>
      </c>
      <c r="C92">
        <f t="shared" si="33"/>
        <v>2</v>
      </c>
      <c r="D92">
        <f t="shared" si="34"/>
        <v>135</v>
      </c>
      <c r="E92">
        <f t="shared" si="35"/>
        <v>133</v>
      </c>
      <c r="F92" t="str">
        <f t="shared" si="36"/>
        <v>Dificuldade/Negativa de acesso pelo titular a contratos, serviços, produtos ou oportunidades (background check, scoring, profiling)</v>
      </c>
      <c r="G92" t="str">
        <f t="shared" si="37"/>
        <v>1@ Dificuldade/Negativa de acesso pelo titular a contratos, serviços, produtos ou oportunidades (background check, scoring, profiling);
2. Dano material, perda financeira ou perda de lucros cessantes;</v>
      </c>
      <c r="H92" t="str">
        <f t="shared" si="38"/>
        <v>1@ Dificuldade/Negativa de acesso pelo titular a contratos, serviços, produtos ou oportunidades (background check, scoring, profiling)@
2. Dano material, perda financeira ou perda de lucros cessantes;</v>
      </c>
      <c r="I92">
        <f t="shared" si="32"/>
        <v>138</v>
      </c>
      <c r="J92">
        <f t="shared" si="39"/>
        <v>200</v>
      </c>
      <c r="K92">
        <f t="shared" si="40"/>
        <v>62</v>
      </c>
      <c r="L92" t="str">
        <f t="shared" si="41"/>
        <v>Dano material, perda financeira ou perda de lucros cessantes</v>
      </c>
      <c r="M92" t="str">
        <f t="shared" si="42"/>
        <v>1@ Dificuldade/Negativa de acesso pelo titular a contratos, serviços, produtos ou oportunidades (background check, scoring, profiling)@
2@ Dano material, perda financeira ou perda de lucros cessantes;</v>
      </c>
      <c r="N92" t="str">
        <f t="shared" si="43"/>
        <v>1@ Dificuldade/Negativa de acesso pelo titular a contratos, serviços, produtos ou oportunidades (background check, scoring, profiling)@
2@ Dano material, perda financeira ou perda de lucros cessantes@</v>
      </c>
      <c r="O92" t="e">
        <f t="shared" si="44"/>
        <v>#VALUE!</v>
      </c>
      <c r="P92" t="e">
        <f t="shared" si="45"/>
        <v>#VALUE!</v>
      </c>
      <c r="Q92" t="e">
        <f t="shared" si="46"/>
        <v>#VALUE!</v>
      </c>
      <c r="R92" t="e">
        <f t="shared" si="47"/>
        <v>#VALUE!</v>
      </c>
    </row>
    <row r="93" spans="1:18" ht="32.25" customHeight="1" x14ac:dyDescent="0.3">
      <c r="A93" s="20" t="s">
        <v>259</v>
      </c>
      <c r="B93" s="13" t="s">
        <v>2347</v>
      </c>
      <c r="C93">
        <f t="shared" si="33"/>
        <v>2</v>
      </c>
      <c r="D93">
        <f t="shared" si="34"/>
        <v>135</v>
      </c>
      <c r="E93">
        <f t="shared" si="35"/>
        <v>133</v>
      </c>
      <c r="F93" t="str">
        <f t="shared" si="36"/>
        <v>Dificuldade/Negativa de acesso pelo titular a contratos, serviços, produtos ou oportunidades (background check, scoring, profiling)</v>
      </c>
      <c r="G93" t="str">
        <f t="shared" si="37"/>
        <v>1@ Dificuldade/Negativa de acesso pelo titular a contratos, serviços, produtos ou oportunidades (background check, scoring, profiling);
2. Dano material, perda financeira ou perda de lucros cessantes;</v>
      </c>
      <c r="H93" t="str">
        <f t="shared" si="38"/>
        <v>1@ Dificuldade/Negativa de acesso pelo titular a contratos, serviços, produtos ou oportunidades (background check, scoring, profiling)@
2. Dano material, perda financeira ou perda de lucros cessantes;</v>
      </c>
      <c r="I93">
        <f t="shared" ref="I93:I124" si="48">SEARCHB(".",G93,1)</f>
        <v>138</v>
      </c>
      <c r="J93">
        <f t="shared" si="39"/>
        <v>200</v>
      </c>
      <c r="K93">
        <f t="shared" si="40"/>
        <v>62</v>
      </c>
      <c r="L93" t="str">
        <f t="shared" si="41"/>
        <v>Dano material, perda financeira ou perda de lucros cessantes</v>
      </c>
      <c r="M93" t="str">
        <f t="shared" si="42"/>
        <v>1@ Dificuldade/Negativa de acesso pelo titular a contratos, serviços, produtos ou oportunidades (background check, scoring, profiling)@
2@ Dano material, perda financeira ou perda de lucros cessantes;</v>
      </c>
      <c r="N93" t="str">
        <f t="shared" si="43"/>
        <v>1@ Dificuldade/Negativa de acesso pelo titular a contratos, serviços, produtos ou oportunidades (background check, scoring, profiling)@
2@ Dano material, perda financeira ou perda de lucros cessantes@</v>
      </c>
      <c r="O93" t="e">
        <f t="shared" si="44"/>
        <v>#VALUE!</v>
      </c>
      <c r="P93" t="e">
        <f t="shared" si="45"/>
        <v>#VALUE!</v>
      </c>
      <c r="Q93" t="e">
        <f t="shared" si="46"/>
        <v>#VALUE!</v>
      </c>
      <c r="R93" t="e">
        <f t="shared" si="47"/>
        <v>#VALUE!</v>
      </c>
    </row>
    <row r="94" spans="1:18" ht="32.25" customHeight="1" x14ac:dyDescent="0.3">
      <c r="A94" s="20" t="s">
        <v>261</v>
      </c>
      <c r="B94" s="13" t="s">
        <v>2347</v>
      </c>
      <c r="C94">
        <f t="shared" si="33"/>
        <v>2</v>
      </c>
      <c r="D94">
        <f t="shared" si="34"/>
        <v>135</v>
      </c>
      <c r="E94">
        <f t="shared" si="35"/>
        <v>133</v>
      </c>
      <c r="F94" t="str">
        <f t="shared" si="36"/>
        <v>Dificuldade/Negativa de acesso pelo titular a contratos, serviços, produtos ou oportunidades (background check, scoring, profiling)</v>
      </c>
      <c r="G94" t="str">
        <f t="shared" si="37"/>
        <v>1@ Dificuldade/Negativa de acesso pelo titular a contratos, serviços, produtos ou oportunidades (background check, scoring, profiling);
2. Dano material, perda financeira ou perda de lucros cessantes;</v>
      </c>
      <c r="H94" t="str">
        <f t="shared" si="38"/>
        <v>1@ Dificuldade/Negativa de acesso pelo titular a contratos, serviços, produtos ou oportunidades (background check, scoring, profiling)@
2. Dano material, perda financeira ou perda de lucros cessantes;</v>
      </c>
      <c r="I94">
        <f t="shared" si="48"/>
        <v>138</v>
      </c>
      <c r="J94">
        <f t="shared" si="39"/>
        <v>200</v>
      </c>
      <c r="K94">
        <f t="shared" si="40"/>
        <v>62</v>
      </c>
      <c r="L94" t="str">
        <f t="shared" si="41"/>
        <v>Dano material, perda financeira ou perda de lucros cessantes</v>
      </c>
      <c r="M94" t="str">
        <f t="shared" si="42"/>
        <v>1@ Dificuldade/Negativa de acesso pelo titular a contratos, serviços, produtos ou oportunidades (background check, scoring, profiling)@
2@ Dano material, perda financeira ou perda de lucros cessantes;</v>
      </c>
      <c r="N94" t="str">
        <f t="shared" si="43"/>
        <v>1@ Dificuldade/Negativa de acesso pelo titular a contratos, serviços, produtos ou oportunidades (background check, scoring, profiling)@
2@ Dano material, perda financeira ou perda de lucros cessantes@</v>
      </c>
      <c r="O94" t="e">
        <f t="shared" si="44"/>
        <v>#VALUE!</v>
      </c>
      <c r="P94" t="e">
        <f t="shared" si="45"/>
        <v>#VALUE!</v>
      </c>
      <c r="Q94" t="e">
        <f t="shared" si="46"/>
        <v>#VALUE!</v>
      </c>
      <c r="R94" t="e">
        <f t="shared" si="47"/>
        <v>#VALUE!</v>
      </c>
    </row>
    <row r="95" spans="1:18" ht="32.25" customHeight="1" x14ac:dyDescent="0.3">
      <c r="A95" s="20" t="s">
        <v>262</v>
      </c>
      <c r="B95" s="13" t="s">
        <v>2347</v>
      </c>
      <c r="C95">
        <f t="shared" si="33"/>
        <v>2</v>
      </c>
      <c r="D95">
        <f t="shared" si="34"/>
        <v>135</v>
      </c>
      <c r="E95">
        <f t="shared" si="35"/>
        <v>133</v>
      </c>
      <c r="F95" t="str">
        <f t="shared" si="36"/>
        <v>Dificuldade/Negativa de acesso pelo titular a contratos, serviços, produtos ou oportunidades (background check, scoring, profiling)</v>
      </c>
      <c r="G95" t="str">
        <f t="shared" si="37"/>
        <v>1@ Dificuldade/Negativa de acesso pelo titular a contratos, serviços, produtos ou oportunidades (background check, scoring, profiling);
2. Dano material, perda financeira ou perda de lucros cessantes;</v>
      </c>
      <c r="H95" t="str">
        <f t="shared" si="38"/>
        <v>1@ Dificuldade/Negativa de acesso pelo titular a contratos, serviços, produtos ou oportunidades (background check, scoring, profiling)@
2. Dano material, perda financeira ou perda de lucros cessantes;</v>
      </c>
      <c r="I95">
        <f t="shared" si="48"/>
        <v>138</v>
      </c>
      <c r="J95">
        <f t="shared" si="39"/>
        <v>200</v>
      </c>
      <c r="K95">
        <f t="shared" si="40"/>
        <v>62</v>
      </c>
      <c r="L95" t="str">
        <f t="shared" si="41"/>
        <v>Dano material, perda financeira ou perda de lucros cessantes</v>
      </c>
      <c r="M95" t="str">
        <f t="shared" si="42"/>
        <v>1@ Dificuldade/Negativa de acesso pelo titular a contratos, serviços, produtos ou oportunidades (background check, scoring, profiling)@
2@ Dano material, perda financeira ou perda de lucros cessantes;</v>
      </c>
      <c r="N95" t="str">
        <f t="shared" si="43"/>
        <v>1@ Dificuldade/Negativa de acesso pelo titular a contratos, serviços, produtos ou oportunidades (background check, scoring, profiling)@
2@ Dano material, perda financeira ou perda de lucros cessantes@</v>
      </c>
      <c r="O95" t="e">
        <f t="shared" si="44"/>
        <v>#VALUE!</v>
      </c>
      <c r="P95" t="e">
        <f t="shared" si="45"/>
        <v>#VALUE!</v>
      </c>
      <c r="Q95" t="e">
        <f t="shared" si="46"/>
        <v>#VALUE!</v>
      </c>
      <c r="R95" t="e">
        <f t="shared" si="47"/>
        <v>#VALUE!</v>
      </c>
    </row>
    <row r="96" spans="1:18" ht="32.25" customHeight="1" x14ac:dyDescent="0.3">
      <c r="A96" s="20" t="s">
        <v>263</v>
      </c>
      <c r="B96" s="13" t="s">
        <v>2347</v>
      </c>
      <c r="C96">
        <f t="shared" si="33"/>
        <v>2</v>
      </c>
      <c r="D96">
        <f t="shared" si="34"/>
        <v>135</v>
      </c>
      <c r="E96">
        <f t="shared" si="35"/>
        <v>133</v>
      </c>
      <c r="F96" t="str">
        <f t="shared" si="36"/>
        <v>Dificuldade/Negativa de acesso pelo titular a contratos, serviços, produtos ou oportunidades (background check, scoring, profiling)</v>
      </c>
      <c r="G96" t="str">
        <f t="shared" si="37"/>
        <v>1@ Dificuldade/Negativa de acesso pelo titular a contratos, serviços, produtos ou oportunidades (background check, scoring, profiling);
2. Dano material, perda financeira ou perda de lucros cessantes;</v>
      </c>
      <c r="H96" t="str">
        <f t="shared" si="38"/>
        <v>1@ Dificuldade/Negativa de acesso pelo titular a contratos, serviços, produtos ou oportunidades (background check, scoring, profiling)@
2. Dano material, perda financeira ou perda de lucros cessantes;</v>
      </c>
      <c r="I96">
        <f t="shared" si="48"/>
        <v>138</v>
      </c>
      <c r="J96">
        <f t="shared" si="39"/>
        <v>200</v>
      </c>
      <c r="K96">
        <f t="shared" si="40"/>
        <v>62</v>
      </c>
      <c r="L96" t="str">
        <f t="shared" si="41"/>
        <v>Dano material, perda financeira ou perda de lucros cessantes</v>
      </c>
      <c r="M96" t="str">
        <f t="shared" si="42"/>
        <v>1@ Dificuldade/Negativa de acesso pelo titular a contratos, serviços, produtos ou oportunidades (background check, scoring, profiling)@
2@ Dano material, perda financeira ou perda de lucros cessantes;</v>
      </c>
      <c r="N96" t="str">
        <f t="shared" si="43"/>
        <v>1@ Dificuldade/Negativa de acesso pelo titular a contratos, serviços, produtos ou oportunidades (background check, scoring, profiling)@
2@ Dano material, perda financeira ou perda de lucros cessantes@</v>
      </c>
      <c r="O96" t="e">
        <f t="shared" si="44"/>
        <v>#VALUE!</v>
      </c>
      <c r="P96" t="e">
        <f t="shared" si="45"/>
        <v>#VALUE!</v>
      </c>
      <c r="Q96" t="e">
        <f t="shared" si="46"/>
        <v>#VALUE!</v>
      </c>
      <c r="R96" t="e">
        <f t="shared" si="47"/>
        <v>#VALUE!</v>
      </c>
    </row>
    <row r="97" spans="1:18" ht="32.25" customHeight="1" x14ac:dyDescent="0.3">
      <c r="A97" s="20" t="s">
        <v>264</v>
      </c>
      <c r="B97" s="13" t="s">
        <v>2347</v>
      </c>
      <c r="C97">
        <f t="shared" si="33"/>
        <v>2</v>
      </c>
      <c r="D97">
        <f t="shared" si="34"/>
        <v>135</v>
      </c>
      <c r="E97">
        <f t="shared" si="35"/>
        <v>133</v>
      </c>
      <c r="F97" t="str">
        <f t="shared" si="36"/>
        <v>Dificuldade/Negativa de acesso pelo titular a contratos, serviços, produtos ou oportunidades (background check, scoring, profiling)</v>
      </c>
      <c r="G97" t="str">
        <f t="shared" si="37"/>
        <v>1@ Dificuldade/Negativa de acesso pelo titular a contratos, serviços, produtos ou oportunidades (background check, scoring, profiling);
2. Dano material, perda financeira ou perda de lucros cessantes;</v>
      </c>
      <c r="H97" t="str">
        <f t="shared" si="38"/>
        <v>1@ Dificuldade/Negativa de acesso pelo titular a contratos, serviços, produtos ou oportunidades (background check, scoring, profiling)@
2. Dano material, perda financeira ou perda de lucros cessantes;</v>
      </c>
      <c r="I97">
        <f t="shared" si="48"/>
        <v>138</v>
      </c>
      <c r="J97">
        <f t="shared" si="39"/>
        <v>200</v>
      </c>
      <c r="K97">
        <f t="shared" si="40"/>
        <v>62</v>
      </c>
      <c r="L97" t="str">
        <f t="shared" si="41"/>
        <v>Dano material, perda financeira ou perda de lucros cessantes</v>
      </c>
      <c r="M97" t="str">
        <f t="shared" si="42"/>
        <v>1@ Dificuldade/Negativa de acesso pelo titular a contratos, serviços, produtos ou oportunidades (background check, scoring, profiling)@
2@ Dano material, perda financeira ou perda de lucros cessantes;</v>
      </c>
      <c r="N97" t="str">
        <f t="shared" si="43"/>
        <v>1@ Dificuldade/Negativa de acesso pelo titular a contratos, serviços, produtos ou oportunidades (background check, scoring, profiling)@
2@ Dano material, perda financeira ou perda de lucros cessantes@</v>
      </c>
      <c r="O97" t="e">
        <f t="shared" si="44"/>
        <v>#VALUE!</v>
      </c>
      <c r="P97" t="e">
        <f t="shared" si="45"/>
        <v>#VALUE!</v>
      </c>
      <c r="Q97" t="e">
        <f t="shared" si="46"/>
        <v>#VALUE!</v>
      </c>
      <c r="R97" t="e">
        <f t="shared" si="47"/>
        <v>#VALUE!</v>
      </c>
    </row>
    <row r="98" spans="1:18" ht="32.25" customHeight="1" x14ac:dyDescent="0.3">
      <c r="A98" s="20" t="s">
        <v>265</v>
      </c>
      <c r="B98" s="13" t="s">
        <v>2347</v>
      </c>
      <c r="C98">
        <f t="shared" ref="C98:C129" si="49">SEARCHB(".",B98,1)</f>
        <v>2</v>
      </c>
      <c r="D98">
        <f t="shared" ref="D98:D129" si="50">SEARCHB(";",B98,1)</f>
        <v>135</v>
      </c>
      <c r="E98">
        <f t="shared" ref="E98:E129" si="51">D98-C98</f>
        <v>133</v>
      </c>
      <c r="F98" t="str">
        <f t="shared" ref="F98:F129" si="52">MID(B98,C98+2,E98-2)</f>
        <v>Dificuldade/Negativa de acesso pelo titular a contratos, serviços, produtos ou oportunidades (background check, scoring, profiling)</v>
      </c>
      <c r="G98" t="str">
        <f t="shared" ref="G98:G129" si="53">REPLACE(B98,C98,1,"@")</f>
        <v>1@ Dificuldade/Negativa de acesso pelo titular a contratos, serviços, produtos ou oportunidades (background check, scoring, profiling);
2. Dano material, perda financeira ou perda de lucros cessantes;</v>
      </c>
      <c r="H98" t="str">
        <f t="shared" ref="H98:H129" si="54">REPLACE(G98,D98,1,"@")</f>
        <v>1@ Dificuldade/Negativa de acesso pelo titular a contratos, serviços, produtos ou oportunidades (background check, scoring, profiling)@
2. Dano material, perda financeira ou perda de lucros cessantes;</v>
      </c>
      <c r="I98">
        <f t="shared" si="48"/>
        <v>138</v>
      </c>
      <c r="J98">
        <f t="shared" ref="J98:J129" si="55">SEARCHB(";",H98,1)</f>
        <v>200</v>
      </c>
      <c r="K98">
        <f t="shared" ref="K98:K129" si="56">J98-I98</f>
        <v>62</v>
      </c>
      <c r="L98" t="str">
        <f t="shared" ref="L98:L129" si="57">MID(H98,I98+2,K98-2)</f>
        <v>Dano material, perda financeira ou perda de lucros cessantes</v>
      </c>
      <c r="M98" t="str">
        <f t="shared" ref="M98:M129" si="58">REPLACE(H98,I98,1,"@")</f>
        <v>1@ Dificuldade/Negativa de acesso pelo titular a contratos, serviços, produtos ou oportunidades (background check, scoring, profiling)@
2@ Dano material, perda financeira ou perda de lucros cessantes;</v>
      </c>
      <c r="N98" t="str">
        <f t="shared" ref="N98:N129" si="59">REPLACE(M98,J98,1,"@")</f>
        <v>1@ Dificuldade/Negativa de acesso pelo titular a contratos, serviços, produtos ou oportunidades (background check, scoring, profiling)@
2@ Dano material, perda financeira ou perda de lucros cessantes@</v>
      </c>
      <c r="O98" t="e">
        <f t="shared" ref="O98:O129" si="60">SEARCHB(".",M98,1)</f>
        <v>#VALUE!</v>
      </c>
      <c r="P98" t="e">
        <f t="shared" ref="P98:P129" si="61">SEARCHB(";",N98,1)</f>
        <v>#VALUE!</v>
      </c>
      <c r="Q98" t="e">
        <f t="shared" ref="Q98:Q129" si="62">P98-O98</f>
        <v>#VALUE!</v>
      </c>
      <c r="R98" t="e">
        <f t="shared" ref="R98:R129" si="63">MID(N98,O98+2,P98-2)</f>
        <v>#VALUE!</v>
      </c>
    </row>
    <row r="99" spans="1:18" ht="72.25" customHeight="1" x14ac:dyDescent="0.3">
      <c r="A99" s="16" t="s">
        <v>267</v>
      </c>
      <c r="B99" s="13" t="s">
        <v>2350</v>
      </c>
      <c r="C99">
        <f t="shared" si="49"/>
        <v>2</v>
      </c>
      <c r="D99">
        <f t="shared" si="50"/>
        <v>86</v>
      </c>
      <c r="E99">
        <f t="shared" si="51"/>
        <v>84</v>
      </c>
      <c r="F99" t="str">
        <f t="shared" si="52"/>
        <v>Violação de dados pessoais que estejam sendo armazenados por período indeterminado</v>
      </c>
      <c r="G99" t="str">
        <f t="shared" si="53"/>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H99" t="str">
        <f t="shared" si="54"/>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I99">
        <f t="shared" si="48"/>
        <v>89</v>
      </c>
      <c r="J99">
        <f t="shared" si="55"/>
        <v>223</v>
      </c>
      <c r="K99">
        <f t="shared" si="56"/>
        <v>134</v>
      </c>
      <c r="L99" t="str">
        <f t="shared" si="57"/>
        <v xml:space="preserve"> Dificuldade/Negativa de acesso pelo titular a contratos, serviços, produtos ou oportunidades (background check, scoring, profiling)</v>
      </c>
      <c r="M99" t="str">
        <f t="shared" si="58"/>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N99" t="str">
        <f t="shared" si="59"/>
        <v>1@ Violação de dados pessoais que estejam sendo armazenados por período indeterminado@
2@  Dificuldade/Negativa de acesso pelo titular a contratos, serviços, produtos ou oportunidades (background check, scoring, profiling)@
3. Impossibilidade/dificuldade de exercer seus direitos de titular ou perder controle sobre seus dados pessoais;</v>
      </c>
      <c r="O99">
        <f t="shared" si="60"/>
        <v>226</v>
      </c>
      <c r="P99">
        <f t="shared" si="61"/>
        <v>336</v>
      </c>
      <c r="Q99">
        <f t="shared" si="62"/>
        <v>110</v>
      </c>
      <c r="R99" t="str">
        <f t="shared" si="63"/>
        <v>Impossibilidade/dificuldade de exercer seus direitos de titular ou perder controle sobre seus dados pessoais;</v>
      </c>
    </row>
    <row r="100" spans="1:18" ht="32.25" customHeight="1" x14ac:dyDescent="0.3">
      <c r="A100" s="20" t="s">
        <v>268</v>
      </c>
      <c r="B100" s="13" t="s">
        <v>2347</v>
      </c>
      <c r="C100">
        <f t="shared" si="49"/>
        <v>2</v>
      </c>
      <c r="D100">
        <f t="shared" si="50"/>
        <v>135</v>
      </c>
      <c r="E100">
        <f t="shared" si="51"/>
        <v>133</v>
      </c>
      <c r="F100" t="str">
        <f t="shared" si="52"/>
        <v>Dificuldade/Negativa de acesso pelo titular a contratos, serviços, produtos ou oportunidades (background check, scoring, profiling)</v>
      </c>
      <c r="G100" t="str">
        <f t="shared" si="53"/>
        <v>1@ Dificuldade/Negativa de acesso pelo titular a contratos, serviços, produtos ou oportunidades (background check, scoring, profiling);
2. Dano material, perda financeira ou perda de lucros cessantes;</v>
      </c>
      <c r="H100" t="str">
        <f t="shared" si="54"/>
        <v>1@ Dificuldade/Negativa de acesso pelo titular a contratos, serviços, produtos ou oportunidades (background check, scoring, profiling)@
2. Dano material, perda financeira ou perda de lucros cessantes;</v>
      </c>
      <c r="I100">
        <f t="shared" si="48"/>
        <v>138</v>
      </c>
      <c r="J100">
        <f t="shared" si="55"/>
        <v>200</v>
      </c>
      <c r="K100">
        <f t="shared" si="56"/>
        <v>62</v>
      </c>
      <c r="L100" t="str">
        <f t="shared" si="57"/>
        <v>Dano material, perda financeira ou perda de lucros cessantes</v>
      </c>
      <c r="M100" t="str">
        <f t="shared" si="58"/>
        <v>1@ Dificuldade/Negativa de acesso pelo titular a contratos, serviços, produtos ou oportunidades (background check, scoring, profiling)@
2@ Dano material, perda financeira ou perda de lucros cessantes;</v>
      </c>
      <c r="N100" t="str">
        <f t="shared" si="59"/>
        <v>1@ Dificuldade/Negativa de acesso pelo titular a contratos, serviços, produtos ou oportunidades (background check, scoring, profiling)@
2@ Dano material, perda financeira ou perda de lucros cessantes@</v>
      </c>
      <c r="O100" t="e">
        <f t="shared" si="60"/>
        <v>#VALUE!</v>
      </c>
      <c r="P100" t="e">
        <f t="shared" si="61"/>
        <v>#VALUE!</v>
      </c>
      <c r="Q100" t="e">
        <f t="shared" si="62"/>
        <v>#VALUE!</v>
      </c>
      <c r="R100" t="e">
        <f t="shared" si="63"/>
        <v>#VALUE!</v>
      </c>
    </row>
    <row r="101" spans="1:18" ht="32.25" customHeight="1" x14ac:dyDescent="0.3">
      <c r="A101" s="20" t="s">
        <v>269</v>
      </c>
      <c r="B101" s="13" t="s">
        <v>2347</v>
      </c>
      <c r="C101">
        <f t="shared" si="49"/>
        <v>2</v>
      </c>
      <c r="D101">
        <f t="shared" si="50"/>
        <v>135</v>
      </c>
      <c r="E101">
        <f t="shared" si="51"/>
        <v>133</v>
      </c>
      <c r="F101" t="str">
        <f t="shared" si="52"/>
        <v>Dificuldade/Negativa de acesso pelo titular a contratos, serviços, produtos ou oportunidades (background check, scoring, profiling)</v>
      </c>
      <c r="G101" t="str">
        <f t="shared" si="53"/>
        <v>1@ Dificuldade/Negativa de acesso pelo titular a contratos, serviços, produtos ou oportunidades (background check, scoring, profiling);
2. Dano material, perda financeira ou perda de lucros cessantes;</v>
      </c>
      <c r="H101" t="str">
        <f t="shared" si="54"/>
        <v>1@ Dificuldade/Negativa de acesso pelo titular a contratos, serviços, produtos ou oportunidades (background check, scoring, profiling)@
2. Dano material, perda financeira ou perda de lucros cessantes;</v>
      </c>
      <c r="I101">
        <f t="shared" si="48"/>
        <v>138</v>
      </c>
      <c r="J101">
        <f t="shared" si="55"/>
        <v>200</v>
      </c>
      <c r="K101">
        <f t="shared" si="56"/>
        <v>62</v>
      </c>
      <c r="L101" t="str">
        <f t="shared" si="57"/>
        <v>Dano material, perda financeira ou perda de lucros cessantes</v>
      </c>
      <c r="M101" t="str">
        <f t="shared" si="58"/>
        <v>1@ Dificuldade/Negativa de acesso pelo titular a contratos, serviços, produtos ou oportunidades (background check, scoring, profiling)@
2@ Dano material, perda financeira ou perda de lucros cessantes;</v>
      </c>
      <c r="N101" t="str">
        <f t="shared" si="59"/>
        <v>1@ Dificuldade/Negativa de acesso pelo titular a contratos, serviços, produtos ou oportunidades (background check, scoring, profiling)@
2@ Dano material, perda financeira ou perda de lucros cessantes@</v>
      </c>
      <c r="O101" t="e">
        <f t="shared" si="60"/>
        <v>#VALUE!</v>
      </c>
      <c r="P101" t="e">
        <f t="shared" si="61"/>
        <v>#VALUE!</v>
      </c>
      <c r="Q101" t="e">
        <f t="shared" si="62"/>
        <v>#VALUE!</v>
      </c>
      <c r="R101" t="e">
        <f t="shared" si="63"/>
        <v>#VALUE!</v>
      </c>
    </row>
    <row r="102" spans="1:18" ht="32.25" customHeight="1" x14ac:dyDescent="0.3">
      <c r="A102" s="20" t="s">
        <v>270</v>
      </c>
      <c r="B102" s="13" t="s">
        <v>2347</v>
      </c>
      <c r="C102">
        <f t="shared" si="49"/>
        <v>2</v>
      </c>
      <c r="D102">
        <f t="shared" si="50"/>
        <v>135</v>
      </c>
      <c r="E102">
        <f t="shared" si="51"/>
        <v>133</v>
      </c>
      <c r="F102" t="str">
        <f t="shared" si="52"/>
        <v>Dificuldade/Negativa de acesso pelo titular a contratos, serviços, produtos ou oportunidades (background check, scoring, profiling)</v>
      </c>
      <c r="G102" t="str">
        <f t="shared" si="53"/>
        <v>1@ Dificuldade/Negativa de acesso pelo titular a contratos, serviços, produtos ou oportunidades (background check, scoring, profiling);
2. Dano material, perda financeira ou perda de lucros cessantes;</v>
      </c>
      <c r="H102" t="str">
        <f t="shared" si="54"/>
        <v>1@ Dificuldade/Negativa de acesso pelo titular a contratos, serviços, produtos ou oportunidades (background check, scoring, profiling)@
2. Dano material, perda financeira ou perda de lucros cessantes;</v>
      </c>
      <c r="I102">
        <f t="shared" si="48"/>
        <v>138</v>
      </c>
      <c r="J102">
        <f t="shared" si="55"/>
        <v>200</v>
      </c>
      <c r="K102">
        <f t="shared" si="56"/>
        <v>62</v>
      </c>
      <c r="L102" t="str">
        <f t="shared" si="57"/>
        <v>Dano material, perda financeira ou perda de lucros cessantes</v>
      </c>
      <c r="M102" t="str">
        <f t="shared" si="58"/>
        <v>1@ Dificuldade/Negativa de acesso pelo titular a contratos, serviços, produtos ou oportunidades (background check, scoring, profiling)@
2@ Dano material, perda financeira ou perda de lucros cessantes;</v>
      </c>
      <c r="N102" t="str">
        <f t="shared" si="59"/>
        <v>1@ Dificuldade/Negativa de acesso pelo titular a contratos, serviços, produtos ou oportunidades (background check, scoring, profiling)@
2@ Dano material, perda financeira ou perda de lucros cessantes@</v>
      </c>
      <c r="O102" t="e">
        <f t="shared" si="60"/>
        <v>#VALUE!</v>
      </c>
      <c r="P102" t="e">
        <f t="shared" si="61"/>
        <v>#VALUE!</v>
      </c>
      <c r="Q102" t="e">
        <f t="shared" si="62"/>
        <v>#VALUE!</v>
      </c>
      <c r="R102" t="e">
        <f t="shared" si="63"/>
        <v>#VALUE!</v>
      </c>
    </row>
    <row r="103" spans="1:18" ht="32.25" customHeight="1" x14ac:dyDescent="0.3">
      <c r="A103" s="20" t="s">
        <v>271</v>
      </c>
      <c r="B103" s="13" t="s">
        <v>2347</v>
      </c>
      <c r="C103">
        <f t="shared" si="49"/>
        <v>2</v>
      </c>
      <c r="D103">
        <f t="shared" si="50"/>
        <v>135</v>
      </c>
      <c r="E103">
        <f t="shared" si="51"/>
        <v>133</v>
      </c>
      <c r="F103" t="str">
        <f t="shared" si="52"/>
        <v>Dificuldade/Negativa de acesso pelo titular a contratos, serviços, produtos ou oportunidades (background check, scoring, profiling)</v>
      </c>
      <c r="G103" t="str">
        <f t="shared" si="53"/>
        <v>1@ Dificuldade/Negativa de acesso pelo titular a contratos, serviços, produtos ou oportunidades (background check, scoring, profiling);
2. Dano material, perda financeira ou perda de lucros cessantes;</v>
      </c>
      <c r="H103" t="str">
        <f t="shared" si="54"/>
        <v>1@ Dificuldade/Negativa de acesso pelo titular a contratos, serviços, produtos ou oportunidades (background check, scoring, profiling)@
2. Dano material, perda financeira ou perda de lucros cessantes;</v>
      </c>
      <c r="I103">
        <f t="shared" si="48"/>
        <v>138</v>
      </c>
      <c r="J103">
        <f t="shared" si="55"/>
        <v>200</v>
      </c>
      <c r="K103">
        <f t="shared" si="56"/>
        <v>62</v>
      </c>
      <c r="L103" t="str">
        <f t="shared" si="57"/>
        <v>Dano material, perda financeira ou perda de lucros cessantes</v>
      </c>
      <c r="M103" t="str">
        <f t="shared" si="58"/>
        <v>1@ Dificuldade/Negativa de acesso pelo titular a contratos, serviços, produtos ou oportunidades (background check, scoring, profiling)@
2@ Dano material, perda financeira ou perda de lucros cessantes;</v>
      </c>
      <c r="N103" t="str">
        <f t="shared" si="59"/>
        <v>1@ Dificuldade/Negativa de acesso pelo titular a contratos, serviços, produtos ou oportunidades (background check, scoring, profiling)@
2@ Dano material, perda financeira ou perda de lucros cessantes@</v>
      </c>
      <c r="O103" t="e">
        <f t="shared" si="60"/>
        <v>#VALUE!</v>
      </c>
      <c r="P103" t="e">
        <f t="shared" si="61"/>
        <v>#VALUE!</v>
      </c>
      <c r="Q103" t="e">
        <f t="shared" si="62"/>
        <v>#VALUE!</v>
      </c>
      <c r="R103" t="e">
        <f t="shared" si="63"/>
        <v>#VALUE!</v>
      </c>
    </row>
    <row r="104" spans="1:18" ht="32.25" customHeight="1" x14ac:dyDescent="0.3">
      <c r="A104" s="20" t="s">
        <v>272</v>
      </c>
      <c r="B104" s="13" t="s">
        <v>2347</v>
      </c>
      <c r="C104">
        <f t="shared" si="49"/>
        <v>2</v>
      </c>
      <c r="D104">
        <f t="shared" si="50"/>
        <v>135</v>
      </c>
      <c r="E104">
        <f t="shared" si="51"/>
        <v>133</v>
      </c>
      <c r="F104" t="str">
        <f t="shared" si="52"/>
        <v>Dificuldade/Negativa de acesso pelo titular a contratos, serviços, produtos ou oportunidades (background check, scoring, profiling)</v>
      </c>
      <c r="G104" t="str">
        <f t="shared" si="53"/>
        <v>1@ Dificuldade/Negativa de acesso pelo titular a contratos, serviços, produtos ou oportunidades (background check, scoring, profiling);
2. Dano material, perda financeira ou perda de lucros cessantes;</v>
      </c>
      <c r="H104" t="str">
        <f t="shared" si="54"/>
        <v>1@ Dificuldade/Negativa de acesso pelo titular a contratos, serviços, produtos ou oportunidades (background check, scoring, profiling)@
2. Dano material, perda financeira ou perda de lucros cessantes;</v>
      </c>
      <c r="I104">
        <f t="shared" si="48"/>
        <v>138</v>
      </c>
      <c r="J104">
        <f t="shared" si="55"/>
        <v>200</v>
      </c>
      <c r="K104">
        <f t="shared" si="56"/>
        <v>62</v>
      </c>
      <c r="L104" t="str">
        <f t="shared" si="57"/>
        <v>Dano material, perda financeira ou perda de lucros cessantes</v>
      </c>
      <c r="M104" t="str">
        <f t="shared" si="58"/>
        <v>1@ Dificuldade/Negativa de acesso pelo titular a contratos, serviços, produtos ou oportunidades (background check, scoring, profiling)@
2@ Dano material, perda financeira ou perda de lucros cessantes;</v>
      </c>
      <c r="N104" t="str">
        <f t="shared" si="59"/>
        <v>1@ Dificuldade/Negativa de acesso pelo titular a contratos, serviços, produtos ou oportunidades (background check, scoring, profiling)@
2@ Dano material, perda financeira ou perda de lucros cessantes@</v>
      </c>
      <c r="O104" t="e">
        <f t="shared" si="60"/>
        <v>#VALUE!</v>
      </c>
      <c r="P104" t="e">
        <f t="shared" si="61"/>
        <v>#VALUE!</v>
      </c>
      <c r="Q104" t="e">
        <f t="shared" si="62"/>
        <v>#VALUE!</v>
      </c>
      <c r="R104" t="e">
        <f t="shared" si="63"/>
        <v>#VALUE!</v>
      </c>
    </row>
    <row r="105" spans="1:18" ht="32.25" customHeight="1" x14ac:dyDescent="0.3">
      <c r="A105" s="20" t="s">
        <v>273</v>
      </c>
      <c r="B105" s="13" t="s">
        <v>2347</v>
      </c>
      <c r="C105">
        <f t="shared" si="49"/>
        <v>2</v>
      </c>
      <c r="D105">
        <f t="shared" si="50"/>
        <v>135</v>
      </c>
      <c r="E105">
        <f t="shared" si="51"/>
        <v>133</v>
      </c>
      <c r="F105" t="str">
        <f t="shared" si="52"/>
        <v>Dificuldade/Negativa de acesso pelo titular a contratos, serviços, produtos ou oportunidades (background check, scoring, profiling)</v>
      </c>
      <c r="G105" t="str">
        <f t="shared" si="53"/>
        <v>1@ Dificuldade/Negativa de acesso pelo titular a contratos, serviços, produtos ou oportunidades (background check, scoring, profiling);
2. Dano material, perda financeira ou perda de lucros cessantes;</v>
      </c>
      <c r="H105" t="str">
        <f t="shared" si="54"/>
        <v>1@ Dificuldade/Negativa de acesso pelo titular a contratos, serviços, produtos ou oportunidades (background check, scoring, profiling)@
2. Dano material, perda financeira ou perda de lucros cessantes;</v>
      </c>
      <c r="I105">
        <f t="shared" si="48"/>
        <v>138</v>
      </c>
      <c r="J105">
        <f t="shared" si="55"/>
        <v>200</v>
      </c>
      <c r="K105">
        <f t="shared" si="56"/>
        <v>62</v>
      </c>
      <c r="L105" t="str">
        <f t="shared" si="57"/>
        <v>Dano material, perda financeira ou perda de lucros cessantes</v>
      </c>
      <c r="M105" t="str">
        <f t="shared" si="58"/>
        <v>1@ Dificuldade/Negativa de acesso pelo titular a contratos, serviços, produtos ou oportunidades (background check, scoring, profiling)@
2@ Dano material, perda financeira ou perda de lucros cessantes;</v>
      </c>
      <c r="N105" t="str">
        <f t="shared" si="59"/>
        <v>1@ Dificuldade/Negativa de acesso pelo titular a contratos, serviços, produtos ou oportunidades (background check, scoring, profiling)@
2@ Dano material, perda financeira ou perda de lucros cessantes@</v>
      </c>
      <c r="O105" t="e">
        <f t="shared" si="60"/>
        <v>#VALUE!</v>
      </c>
      <c r="P105" t="e">
        <f t="shared" si="61"/>
        <v>#VALUE!</v>
      </c>
      <c r="Q105" t="e">
        <f t="shared" si="62"/>
        <v>#VALUE!</v>
      </c>
      <c r="R105" t="e">
        <f t="shared" si="63"/>
        <v>#VALUE!</v>
      </c>
    </row>
    <row r="106" spans="1:18" ht="32.25" customHeight="1" x14ac:dyDescent="0.3">
      <c r="A106" s="20" t="s">
        <v>274</v>
      </c>
      <c r="B106" s="13" t="s">
        <v>2347</v>
      </c>
      <c r="C106">
        <f t="shared" si="49"/>
        <v>2</v>
      </c>
      <c r="D106">
        <f t="shared" si="50"/>
        <v>135</v>
      </c>
      <c r="E106">
        <f t="shared" si="51"/>
        <v>133</v>
      </c>
      <c r="F106" t="str">
        <f t="shared" si="52"/>
        <v>Dificuldade/Negativa de acesso pelo titular a contratos, serviços, produtos ou oportunidades (background check, scoring, profiling)</v>
      </c>
      <c r="G106" t="str">
        <f t="shared" si="53"/>
        <v>1@ Dificuldade/Negativa de acesso pelo titular a contratos, serviços, produtos ou oportunidades (background check, scoring, profiling);
2. Dano material, perda financeira ou perda de lucros cessantes;</v>
      </c>
      <c r="H106" t="str">
        <f t="shared" si="54"/>
        <v>1@ Dificuldade/Negativa de acesso pelo titular a contratos, serviços, produtos ou oportunidades (background check, scoring, profiling)@
2. Dano material, perda financeira ou perda de lucros cessantes;</v>
      </c>
      <c r="I106">
        <f t="shared" si="48"/>
        <v>138</v>
      </c>
      <c r="J106">
        <f t="shared" si="55"/>
        <v>200</v>
      </c>
      <c r="K106">
        <f t="shared" si="56"/>
        <v>62</v>
      </c>
      <c r="L106" t="str">
        <f t="shared" si="57"/>
        <v>Dano material, perda financeira ou perda de lucros cessantes</v>
      </c>
      <c r="M106" t="str">
        <f t="shared" si="58"/>
        <v>1@ Dificuldade/Negativa de acesso pelo titular a contratos, serviços, produtos ou oportunidades (background check, scoring, profiling)@
2@ Dano material, perda financeira ou perda de lucros cessantes;</v>
      </c>
      <c r="N106" t="str">
        <f t="shared" si="59"/>
        <v>1@ Dificuldade/Negativa de acesso pelo titular a contratos, serviços, produtos ou oportunidades (background check, scoring, profiling)@
2@ Dano material, perda financeira ou perda de lucros cessantes@</v>
      </c>
      <c r="O106" t="e">
        <f t="shared" si="60"/>
        <v>#VALUE!</v>
      </c>
      <c r="P106" t="e">
        <f t="shared" si="61"/>
        <v>#VALUE!</v>
      </c>
      <c r="Q106" t="e">
        <f t="shared" si="62"/>
        <v>#VALUE!</v>
      </c>
      <c r="R106" t="e">
        <f t="shared" si="63"/>
        <v>#VALUE!</v>
      </c>
    </row>
    <row r="107" spans="1:18" ht="32.25" customHeight="1" x14ac:dyDescent="0.3">
      <c r="A107" s="20" t="s">
        <v>275</v>
      </c>
      <c r="B107" s="13" t="s">
        <v>2347</v>
      </c>
      <c r="C107">
        <f t="shared" si="49"/>
        <v>2</v>
      </c>
      <c r="D107">
        <f t="shared" si="50"/>
        <v>135</v>
      </c>
      <c r="E107">
        <f t="shared" si="51"/>
        <v>133</v>
      </c>
      <c r="F107" t="str">
        <f t="shared" si="52"/>
        <v>Dificuldade/Negativa de acesso pelo titular a contratos, serviços, produtos ou oportunidades (background check, scoring, profiling)</v>
      </c>
      <c r="G107" t="str">
        <f t="shared" si="53"/>
        <v>1@ Dificuldade/Negativa de acesso pelo titular a contratos, serviços, produtos ou oportunidades (background check, scoring, profiling);
2. Dano material, perda financeira ou perda de lucros cessantes;</v>
      </c>
      <c r="H107" t="str">
        <f t="shared" si="54"/>
        <v>1@ Dificuldade/Negativa de acesso pelo titular a contratos, serviços, produtos ou oportunidades (background check, scoring, profiling)@
2. Dano material, perda financeira ou perda de lucros cessantes;</v>
      </c>
      <c r="I107">
        <f t="shared" si="48"/>
        <v>138</v>
      </c>
      <c r="J107">
        <f t="shared" si="55"/>
        <v>200</v>
      </c>
      <c r="K107">
        <f t="shared" si="56"/>
        <v>62</v>
      </c>
      <c r="L107" t="str">
        <f t="shared" si="57"/>
        <v>Dano material, perda financeira ou perda de lucros cessantes</v>
      </c>
      <c r="M107" t="str">
        <f t="shared" si="58"/>
        <v>1@ Dificuldade/Negativa de acesso pelo titular a contratos, serviços, produtos ou oportunidades (background check, scoring, profiling)@
2@ Dano material, perda financeira ou perda de lucros cessantes;</v>
      </c>
      <c r="N107" t="str">
        <f t="shared" si="59"/>
        <v>1@ Dificuldade/Negativa de acesso pelo titular a contratos, serviços, produtos ou oportunidades (background check, scoring, profiling)@
2@ Dano material, perda financeira ou perda de lucros cessantes@</v>
      </c>
      <c r="O107" t="e">
        <f t="shared" si="60"/>
        <v>#VALUE!</v>
      </c>
      <c r="P107" t="e">
        <f t="shared" si="61"/>
        <v>#VALUE!</v>
      </c>
      <c r="Q107" t="e">
        <f t="shared" si="62"/>
        <v>#VALUE!</v>
      </c>
      <c r="R107" t="e">
        <f t="shared" si="63"/>
        <v>#VALUE!</v>
      </c>
    </row>
    <row r="108" spans="1:18" ht="32.25" customHeight="1" x14ac:dyDescent="0.3">
      <c r="A108" s="20" t="s">
        <v>276</v>
      </c>
      <c r="B108" s="13" t="s">
        <v>2347</v>
      </c>
      <c r="C108">
        <f t="shared" si="49"/>
        <v>2</v>
      </c>
      <c r="D108">
        <f t="shared" si="50"/>
        <v>135</v>
      </c>
      <c r="E108">
        <f t="shared" si="51"/>
        <v>133</v>
      </c>
      <c r="F108" t="str">
        <f t="shared" si="52"/>
        <v>Dificuldade/Negativa de acesso pelo titular a contratos, serviços, produtos ou oportunidades (background check, scoring, profiling)</v>
      </c>
      <c r="G108" t="str">
        <f t="shared" si="53"/>
        <v>1@ Dificuldade/Negativa de acesso pelo titular a contratos, serviços, produtos ou oportunidades (background check, scoring, profiling);
2. Dano material, perda financeira ou perda de lucros cessantes;</v>
      </c>
      <c r="H108" t="str">
        <f t="shared" si="54"/>
        <v>1@ Dificuldade/Negativa de acesso pelo titular a contratos, serviços, produtos ou oportunidades (background check, scoring, profiling)@
2. Dano material, perda financeira ou perda de lucros cessantes;</v>
      </c>
      <c r="I108">
        <f t="shared" si="48"/>
        <v>138</v>
      </c>
      <c r="J108">
        <f t="shared" si="55"/>
        <v>200</v>
      </c>
      <c r="K108">
        <f t="shared" si="56"/>
        <v>62</v>
      </c>
      <c r="L108" t="str">
        <f t="shared" si="57"/>
        <v>Dano material, perda financeira ou perda de lucros cessantes</v>
      </c>
      <c r="M108" t="str">
        <f t="shared" si="58"/>
        <v>1@ Dificuldade/Negativa de acesso pelo titular a contratos, serviços, produtos ou oportunidades (background check, scoring, profiling)@
2@ Dano material, perda financeira ou perda de lucros cessantes;</v>
      </c>
      <c r="N108" t="str">
        <f t="shared" si="59"/>
        <v>1@ Dificuldade/Negativa de acesso pelo titular a contratos, serviços, produtos ou oportunidades (background check, scoring, profiling)@
2@ Dano material, perda financeira ou perda de lucros cessantes@</v>
      </c>
      <c r="O108" t="e">
        <f t="shared" si="60"/>
        <v>#VALUE!</v>
      </c>
      <c r="P108" t="e">
        <f t="shared" si="61"/>
        <v>#VALUE!</v>
      </c>
      <c r="Q108" t="e">
        <f t="shared" si="62"/>
        <v>#VALUE!</v>
      </c>
      <c r="R108" t="e">
        <f t="shared" si="63"/>
        <v>#VALUE!</v>
      </c>
    </row>
    <row r="109" spans="1:18" ht="32.25" customHeight="1" x14ac:dyDescent="0.3">
      <c r="A109" s="20" t="s">
        <v>277</v>
      </c>
      <c r="B109" s="13" t="s">
        <v>2347</v>
      </c>
      <c r="C109">
        <f t="shared" si="49"/>
        <v>2</v>
      </c>
      <c r="D109">
        <f t="shared" si="50"/>
        <v>135</v>
      </c>
      <c r="E109">
        <f t="shared" si="51"/>
        <v>133</v>
      </c>
      <c r="F109" t="str">
        <f t="shared" si="52"/>
        <v>Dificuldade/Negativa de acesso pelo titular a contratos, serviços, produtos ou oportunidades (background check, scoring, profiling)</v>
      </c>
      <c r="G109" t="str">
        <f t="shared" si="53"/>
        <v>1@ Dificuldade/Negativa de acesso pelo titular a contratos, serviços, produtos ou oportunidades (background check, scoring, profiling);
2. Dano material, perda financeira ou perda de lucros cessantes;</v>
      </c>
      <c r="H109" t="str">
        <f t="shared" si="54"/>
        <v>1@ Dificuldade/Negativa de acesso pelo titular a contratos, serviços, produtos ou oportunidades (background check, scoring, profiling)@
2. Dano material, perda financeira ou perda de lucros cessantes;</v>
      </c>
      <c r="I109">
        <f t="shared" si="48"/>
        <v>138</v>
      </c>
      <c r="J109">
        <f t="shared" si="55"/>
        <v>200</v>
      </c>
      <c r="K109">
        <f t="shared" si="56"/>
        <v>62</v>
      </c>
      <c r="L109" t="str">
        <f t="shared" si="57"/>
        <v>Dano material, perda financeira ou perda de lucros cessantes</v>
      </c>
      <c r="M109" t="str">
        <f t="shared" si="58"/>
        <v>1@ Dificuldade/Negativa de acesso pelo titular a contratos, serviços, produtos ou oportunidades (background check, scoring, profiling)@
2@ Dano material, perda financeira ou perda de lucros cessantes;</v>
      </c>
      <c r="N109" t="str">
        <f t="shared" si="59"/>
        <v>1@ Dificuldade/Negativa de acesso pelo titular a contratos, serviços, produtos ou oportunidades (background check, scoring, profiling)@
2@ Dano material, perda financeira ou perda de lucros cessantes@</v>
      </c>
      <c r="O109" t="e">
        <f t="shared" si="60"/>
        <v>#VALUE!</v>
      </c>
      <c r="P109" t="e">
        <f t="shared" si="61"/>
        <v>#VALUE!</v>
      </c>
      <c r="Q109" t="e">
        <f t="shared" si="62"/>
        <v>#VALUE!</v>
      </c>
      <c r="R109" t="e">
        <f t="shared" si="63"/>
        <v>#VALUE!</v>
      </c>
    </row>
    <row r="110" spans="1:18" ht="32.25" customHeight="1" x14ac:dyDescent="0.3">
      <c r="A110" s="20" t="s">
        <v>278</v>
      </c>
      <c r="B110" s="13" t="s">
        <v>2347</v>
      </c>
      <c r="C110">
        <f t="shared" si="49"/>
        <v>2</v>
      </c>
      <c r="D110">
        <f t="shared" si="50"/>
        <v>135</v>
      </c>
      <c r="E110">
        <f t="shared" si="51"/>
        <v>133</v>
      </c>
      <c r="F110" t="str">
        <f t="shared" si="52"/>
        <v>Dificuldade/Negativa de acesso pelo titular a contratos, serviços, produtos ou oportunidades (background check, scoring, profiling)</v>
      </c>
      <c r="G110" t="str">
        <f t="shared" si="53"/>
        <v>1@ Dificuldade/Negativa de acesso pelo titular a contratos, serviços, produtos ou oportunidades (background check, scoring, profiling);
2. Dano material, perda financeira ou perda de lucros cessantes;</v>
      </c>
      <c r="H110" t="str">
        <f t="shared" si="54"/>
        <v>1@ Dificuldade/Negativa de acesso pelo titular a contratos, serviços, produtos ou oportunidades (background check, scoring, profiling)@
2. Dano material, perda financeira ou perda de lucros cessantes;</v>
      </c>
      <c r="I110">
        <f t="shared" si="48"/>
        <v>138</v>
      </c>
      <c r="J110">
        <f t="shared" si="55"/>
        <v>200</v>
      </c>
      <c r="K110">
        <f t="shared" si="56"/>
        <v>62</v>
      </c>
      <c r="L110" t="str">
        <f t="shared" si="57"/>
        <v>Dano material, perda financeira ou perda de lucros cessantes</v>
      </c>
      <c r="M110" t="str">
        <f t="shared" si="58"/>
        <v>1@ Dificuldade/Negativa de acesso pelo titular a contratos, serviços, produtos ou oportunidades (background check, scoring, profiling)@
2@ Dano material, perda financeira ou perda de lucros cessantes;</v>
      </c>
      <c r="N110" t="str">
        <f t="shared" si="59"/>
        <v>1@ Dificuldade/Negativa de acesso pelo titular a contratos, serviços, produtos ou oportunidades (background check, scoring, profiling)@
2@ Dano material, perda financeira ou perda de lucros cessantes@</v>
      </c>
      <c r="O110" t="e">
        <f t="shared" si="60"/>
        <v>#VALUE!</v>
      </c>
      <c r="P110" t="e">
        <f t="shared" si="61"/>
        <v>#VALUE!</v>
      </c>
      <c r="Q110" t="e">
        <f t="shared" si="62"/>
        <v>#VALUE!</v>
      </c>
      <c r="R110" t="e">
        <f t="shared" si="63"/>
        <v>#VALUE!</v>
      </c>
    </row>
    <row r="111" spans="1:18" ht="32.25" customHeight="1" x14ac:dyDescent="0.3">
      <c r="A111" s="20" t="s">
        <v>279</v>
      </c>
      <c r="B111" s="13" t="s">
        <v>2347</v>
      </c>
      <c r="C111">
        <f t="shared" si="49"/>
        <v>2</v>
      </c>
      <c r="D111">
        <f t="shared" si="50"/>
        <v>135</v>
      </c>
      <c r="E111">
        <f t="shared" si="51"/>
        <v>133</v>
      </c>
      <c r="F111" t="str">
        <f t="shared" si="52"/>
        <v>Dificuldade/Negativa de acesso pelo titular a contratos, serviços, produtos ou oportunidades (background check, scoring, profiling)</v>
      </c>
      <c r="G111" t="str">
        <f t="shared" si="53"/>
        <v>1@ Dificuldade/Negativa de acesso pelo titular a contratos, serviços, produtos ou oportunidades (background check, scoring, profiling);
2. Dano material, perda financeira ou perda de lucros cessantes;</v>
      </c>
      <c r="H111" t="str">
        <f t="shared" si="54"/>
        <v>1@ Dificuldade/Negativa de acesso pelo titular a contratos, serviços, produtos ou oportunidades (background check, scoring, profiling)@
2. Dano material, perda financeira ou perda de lucros cessantes;</v>
      </c>
      <c r="I111">
        <f t="shared" si="48"/>
        <v>138</v>
      </c>
      <c r="J111">
        <f t="shared" si="55"/>
        <v>200</v>
      </c>
      <c r="K111">
        <f t="shared" si="56"/>
        <v>62</v>
      </c>
      <c r="L111" t="str">
        <f t="shared" si="57"/>
        <v>Dano material, perda financeira ou perda de lucros cessantes</v>
      </c>
      <c r="M111" t="str">
        <f t="shared" si="58"/>
        <v>1@ Dificuldade/Negativa de acesso pelo titular a contratos, serviços, produtos ou oportunidades (background check, scoring, profiling)@
2@ Dano material, perda financeira ou perda de lucros cessantes;</v>
      </c>
      <c r="N111" t="str">
        <f t="shared" si="59"/>
        <v>1@ Dificuldade/Negativa de acesso pelo titular a contratos, serviços, produtos ou oportunidades (background check, scoring, profiling)@
2@ Dano material, perda financeira ou perda de lucros cessantes@</v>
      </c>
      <c r="O111" t="e">
        <f t="shared" si="60"/>
        <v>#VALUE!</v>
      </c>
      <c r="P111" t="e">
        <f t="shared" si="61"/>
        <v>#VALUE!</v>
      </c>
      <c r="Q111" t="e">
        <f t="shared" si="62"/>
        <v>#VALUE!</v>
      </c>
      <c r="R111" t="e">
        <f t="shared" si="63"/>
        <v>#VALUE!</v>
      </c>
    </row>
    <row r="112" spans="1:18" ht="32.25" customHeight="1" x14ac:dyDescent="0.3">
      <c r="A112" s="16" t="s">
        <v>280</v>
      </c>
      <c r="B112" s="19" t="s">
        <v>2348</v>
      </c>
      <c r="C112">
        <f t="shared" si="49"/>
        <v>2</v>
      </c>
      <c r="D112">
        <f t="shared" si="50"/>
        <v>135</v>
      </c>
      <c r="E112">
        <f t="shared" si="51"/>
        <v>133</v>
      </c>
      <c r="F112" t="str">
        <f t="shared" si="52"/>
        <v>Dificuldade/Negativa de acesso pelo titular a contratos, serviços, produtos ou oportunidades (background check, scoring, profiling)</v>
      </c>
      <c r="G112" t="str">
        <f t="shared" si="53"/>
        <v>1@ Dificuldade/Negativa de acesso pelo titular a contratos, serviços, produtos ou oportunidades (background check, scoring, profiling);
2. Violação de dados pessoais que tenham armazenamento por período indeterminado (coluna 4|1), e por não haver descarte;</v>
      </c>
      <c r="H112" t="str">
        <f t="shared" si="54"/>
        <v>1@ Dificuldade/Negativa de acesso pelo titular a contratos, serviços, produtos ou oportunidades (background check, scoring, profiling)@
2. Violação de dados pessoais que tenham armazenamento por período indeterminado (coluna 4|1), e por não haver descarte;</v>
      </c>
      <c r="I112">
        <f t="shared" si="48"/>
        <v>138</v>
      </c>
      <c r="J112">
        <f t="shared" si="55"/>
        <v>256</v>
      </c>
      <c r="K112">
        <f t="shared" si="56"/>
        <v>118</v>
      </c>
      <c r="L112" t="str">
        <f t="shared" si="57"/>
        <v>Violação de dados pessoais que tenham armazenamento por período indeterminado (coluna 4|1), e por não haver descarte</v>
      </c>
      <c r="M112" t="str">
        <f t="shared" si="58"/>
        <v>1@ Dificuldade/Negativa de acesso pelo titular a contratos, serviços, produtos ou oportunidades (background check, scoring, profiling)@
2@ Violação de dados pessoais que tenham armazenamento por período indeterminado (coluna 4|1), e por não haver descarte;</v>
      </c>
      <c r="N112" t="str">
        <f t="shared" si="59"/>
        <v>1@ Dificuldade/Negativa de acesso pelo titular a contratos, serviços, produtos ou oportunidades (background check, scoring, profiling)@
2@ Violação de dados pessoais que tenham armazenamento por período indeterminado (coluna 4|1), e por não haver descarte@</v>
      </c>
      <c r="O112" t="e">
        <f t="shared" si="60"/>
        <v>#VALUE!</v>
      </c>
      <c r="P112" t="e">
        <f t="shared" si="61"/>
        <v>#VALUE!</v>
      </c>
      <c r="Q112" t="e">
        <f t="shared" si="62"/>
        <v>#VALUE!</v>
      </c>
      <c r="R112" t="e">
        <f t="shared" si="63"/>
        <v>#VALUE!</v>
      </c>
    </row>
    <row r="113" spans="1:18" ht="32.25" customHeight="1" x14ac:dyDescent="0.3">
      <c r="A113" s="20" t="s">
        <v>281</v>
      </c>
      <c r="B113" s="13" t="s">
        <v>2347</v>
      </c>
      <c r="C113">
        <f t="shared" si="49"/>
        <v>2</v>
      </c>
      <c r="D113">
        <f t="shared" si="50"/>
        <v>135</v>
      </c>
      <c r="E113">
        <f t="shared" si="51"/>
        <v>133</v>
      </c>
      <c r="F113" t="str">
        <f t="shared" si="52"/>
        <v>Dificuldade/Negativa de acesso pelo titular a contratos, serviços, produtos ou oportunidades (background check, scoring, profiling)</v>
      </c>
      <c r="G113" t="str">
        <f t="shared" si="53"/>
        <v>1@ Dificuldade/Negativa de acesso pelo titular a contratos, serviços, produtos ou oportunidades (background check, scoring, profiling);
2. Dano material, perda financeira ou perda de lucros cessantes;</v>
      </c>
      <c r="H113" t="str">
        <f t="shared" si="54"/>
        <v>1@ Dificuldade/Negativa de acesso pelo titular a contratos, serviços, produtos ou oportunidades (background check, scoring, profiling)@
2. Dano material, perda financeira ou perda de lucros cessantes;</v>
      </c>
      <c r="I113">
        <f t="shared" si="48"/>
        <v>138</v>
      </c>
      <c r="J113">
        <f t="shared" si="55"/>
        <v>200</v>
      </c>
      <c r="K113">
        <f t="shared" si="56"/>
        <v>62</v>
      </c>
      <c r="L113" t="str">
        <f t="shared" si="57"/>
        <v>Dano material, perda financeira ou perda de lucros cessantes</v>
      </c>
      <c r="M113" t="str">
        <f t="shared" si="58"/>
        <v>1@ Dificuldade/Negativa de acesso pelo titular a contratos, serviços, produtos ou oportunidades (background check, scoring, profiling)@
2@ Dano material, perda financeira ou perda de lucros cessantes;</v>
      </c>
      <c r="N113" t="str">
        <f t="shared" si="59"/>
        <v>1@ Dificuldade/Negativa de acesso pelo titular a contratos, serviços, produtos ou oportunidades (background check, scoring, profiling)@
2@ Dano material, perda financeira ou perda de lucros cessantes@</v>
      </c>
      <c r="O113" t="e">
        <f t="shared" si="60"/>
        <v>#VALUE!</v>
      </c>
      <c r="P113" t="e">
        <f t="shared" si="61"/>
        <v>#VALUE!</v>
      </c>
      <c r="Q113" t="e">
        <f t="shared" si="62"/>
        <v>#VALUE!</v>
      </c>
      <c r="R113" t="e">
        <f t="shared" si="63"/>
        <v>#VALUE!</v>
      </c>
    </row>
    <row r="114" spans="1:18" ht="32.25" customHeight="1" x14ac:dyDescent="0.3">
      <c r="A114" s="16" t="s">
        <v>282</v>
      </c>
      <c r="B114" s="27" t="s">
        <v>2360</v>
      </c>
      <c r="C114">
        <f t="shared" si="49"/>
        <v>2</v>
      </c>
      <c r="D114">
        <f t="shared" si="50"/>
        <v>64</v>
      </c>
      <c r="E114">
        <f t="shared" si="51"/>
        <v>62</v>
      </c>
      <c r="F114" t="str">
        <f t="shared" si="52"/>
        <v>Dano material, perda financeira ou perda de lucros cessantes</v>
      </c>
      <c r="G114" t="str">
        <f t="shared" si="53"/>
        <v>1@ Dano material, perda financeira ou perda de lucros cessantes;
2. Falsificação/Uso indevido de identidade ou fraude;</v>
      </c>
      <c r="H114" t="str">
        <f t="shared" si="54"/>
        <v>1@ Dano material, perda financeira ou perda de lucros cessantes@
2. Falsificação/Uso indevido de identidade ou fraude;</v>
      </c>
      <c r="I114">
        <f t="shared" si="48"/>
        <v>67</v>
      </c>
      <c r="J114">
        <f t="shared" si="55"/>
        <v>118</v>
      </c>
      <c r="K114">
        <f t="shared" si="56"/>
        <v>51</v>
      </c>
      <c r="L114" t="str">
        <f t="shared" si="57"/>
        <v>Falsificação/Uso indevido de identidade ou fraude</v>
      </c>
      <c r="M114" t="str">
        <f t="shared" si="58"/>
        <v>1@ Dano material, perda financeira ou perda de lucros cessantes@
2@ Falsificação/Uso indevido de identidade ou fraude;</v>
      </c>
      <c r="N114" t="str">
        <f t="shared" si="59"/>
        <v>1@ Dano material, perda financeira ou perda de lucros cessantes@
2@ Falsificação/Uso indevido de identidade ou fraude@</v>
      </c>
      <c r="O114" t="e">
        <f t="shared" si="60"/>
        <v>#VALUE!</v>
      </c>
      <c r="P114" t="e">
        <f t="shared" si="61"/>
        <v>#VALUE!</v>
      </c>
      <c r="Q114" t="e">
        <f t="shared" si="62"/>
        <v>#VALUE!</v>
      </c>
      <c r="R114" t="e">
        <f t="shared" si="63"/>
        <v>#VALUE!</v>
      </c>
    </row>
    <row r="115" spans="1:18" ht="32.25" customHeight="1" x14ac:dyDescent="0.3">
      <c r="A115" s="16" t="s">
        <v>285</v>
      </c>
      <c r="B115" s="27" t="s">
        <v>2361</v>
      </c>
      <c r="C115">
        <f t="shared" si="49"/>
        <v>2</v>
      </c>
      <c r="D115">
        <f t="shared" si="50"/>
        <v>100</v>
      </c>
      <c r="E115">
        <f t="shared" si="51"/>
        <v>98</v>
      </c>
      <c r="F115" t="str">
        <f t="shared" si="52"/>
        <v>Perpetuação de estereótipo (travar e restringir o titular em uma categoria específica imprecisa)</v>
      </c>
      <c r="G115" t="str">
        <f t="shared" si="53"/>
        <v>1@ Perpetuação de estereótipo (travar e restringir o titular em uma categoria específica imprecisa);
2. Dano moral, reputacional ou à imagem;
3. Dificuldade/Negativa de acesso pelo titular a contratos, serviços, produtos ou oportunidades (background check, scoring, profiling);</v>
      </c>
      <c r="H115" t="str">
        <f t="shared" si="54"/>
        <v>1@ Perpetuação de estereótipo (travar e restringir o titular em uma categoria específica imprecisa)@
2. Dano moral, reputacional ou à imagem;
3. Dificuldade/Negativa de acesso pelo titular a contratos, serviços, produtos ou oportunidades (background check, scoring, profiling);</v>
      </c>
      <c r="I115">
        <f t="shared" si="48"/>
        <v>103</v>
      </c>
      <c r="J115">
        <f t="shared" si="55"/>
        <v>141</v>
      </c>
      <c r="K115">
        <f t="shared" si="56"/>
        <v>38</v>
      </c>
      <c r="L115" t="str">
        <f t="shared" si="57"/>
        <v>Dano moral, reputacional ou à imagem</v>
      </c>
      <c r="M115" t="str">
        <f t="shared" si="58"/>
        <v>1@ Perpetuação de estereótipo (travar e restringir o titular em uma categoria específica imprecisa)@
2@ Dano moral, reputacional ou à imagem;
3. Dificuldade/Negativa de acesso pelo titular a contratos, serviços, produtos ou oportunidades (background check, scoring, profiling);</v>
      </c>
      <c r="N115" t="str">
        <f t="shared" si="59"/>
        <v>1@ Perpetuação de estereótipo (travar e restringir o titular em uma categoria específica imprecisa)@
2@ Dano moral, reputacional ou à imagem@
3. Dificuldade/Negativa de acesso pelo titular a contratos, serviços, produtos ou oportunidades (background check, scoring, profiling);</v>
      </c>
      <c r="O115">
        <f t="shared" si="60"/>
        <v>144</v>
      </c>
      <c r="P115">
        <f t="shared" si="61"/>
        <v>277</v>
      </c>
      <c r="Q115">
        <f t="shared" si="62"/>
        <v>133</v>
      </c>
      <c r="R115" t="str">
        <f t="shared" si="63"/>
        <v>Dificuldade/Negativa de acesso pelo titular a contratos, serviços, produtos ou oportunidades (background check, scoring, profiling);</v>
      </c>
    </row>
    <row r="116" spans="1:18" ht="32.25" customHeight="1" x14ac:dyDescent="0.3">
      <c r="A116" s="16" t="s">
        <v>286</v>
      </c>
      <c r="B116" s="27" t="s">
        <v>2343</v>
      </c>
      <c r="C116">
        <f t="shared" si="49"/>
        <v>2</v>
      </c>
      <c r="D116">
        <f t="shared" si="50"/>
        <v>64</v>
      </c>
      <c r="E116">
        <f t="shared" si="51"/>
        <v>62</v>
      </c>
      <c r="F116" t="str">
        <f t="shared" si="52"/>
        <v>Dano material, perda financeira ou perda de lucros cessantes</v>
      </c>
      <c r="G116" t="str">
        <f t="shared" si="53"/>
        <v>1@ Dano material, perda financeira ou perda de lucros cessantes;</v>
      </c>
      <c r="H116" t="str">
        <f t="shared" si="54"/>
        <v>1@ Dano material, perda financeira ou perda de lucros cessantes@</v>
      </c>
      <c r="I116" t="e">
        <f t="shared" si="48"/>
        <v>#VALUE!</v>
      </c>
      <c r="J116" t="e">
        <f t="shared" si="55"/>
        <v>#VALUE!</v>
      </c>
      <c r="K116" t="e">
        <f t="shared" si="56"/>
        <v>#VALUE!</v>
      </c>
      <c r="L116" t="e">
        <f t="shared" si="57"/>
        <v>#VALUE!</v>
      </c>
      <c r="M116" t="e">
        <f t="shared" si="58"/>
        <v>#VALUE!</v>
      </c>
      <c r="N116" t="e">
        <f t="shared" si="59"/>
        <v>#VALUE!</v>
      </c>
      <c r="O116" t="e">
        <f t="shared" si="60"/>
        <v>#VALUE!</v>
      </c>
      <c r="P116" t="e">
        <f t="shared" si="61"/>
        <v>#VALUE!</v>
      </c>
      <c r="Q116" t="e">
        <f t="shared" si="62"/>
        <v>#VALUE!</v>
      </c>
      <c r="R116" t="e">
        <f t="shared" si="63"/>
        <v>#VALUE!</v>
      </c>
    </row>
    <row r="117" spans="1:18" ht="32.25" customHeight="1" x14ac:dyDescent="0.3">
      <c r="A117" s="16" t="s">
        <v>287</v>
      </c>
      <c r="B117" s="27" t="s">
        <v>2343</v>
      </c>
      <c r="C117">
        <f t="shared" si="49"/>
        <v>2</v>
      </c>
      <c r="D117">
        <f t="shared" si="50"/>
        <v>64</v>
      </c>
      <c r="E117">
        <f t="shared" si="51"/>
        <v>62</v>
      </c>
      <c r="F117" t="str">
        <f t="shared" si="52"/>
        <v>Dano material, perda financeira ou perda de lucros cessantes</v>
      </c>
      <c r="G117" t="str">
        <f t="shared" si="53"/>
        <v>1@ Dano material, perda financeira ou perda de lucros cessantes;</v>
      </c>
      <c r="H117" t="str">
        <f t="shared" si="54"/>
        <v>1@ Dano material, perda financeira ou perda de lucros cessantes@</v>
      </c>
      <c r="I117" t="e">
        <f t="shared" si="48"/>
        <v>#VALUE!</v>
      </c>
      <c r="J117" t="e">
        <f t="shared" si="55"/>
        <v>#VALUE!</v>
      </c>
      <c r="K117" t="e">
        <f t="shared" si="56"/>
        <v>#VALUE!</v>
      </c>
      <c r="L117" t="e">
        <f t="shared" si="57"/>
        <v>#VALUE!</v>
      </c>
      <c r="M117" t="e">
        <f t="shared" si="58"/>
        <v>#VALUE!</v>
      </c>
      <c r="N117" t="e">
        <f t="shared" si="59"/>
        <v>#VALUE!</v>
      </c>
      <c r="O117" t="e">
        <f t="shared" si="60"/>
        <v>#VALUE!</v>
      </c>
      <c r="P117" t="e">
        <f t="shared" si="61"/>
        <v>#VALUE!</v>
      </c>
      <c r="Q117" t="e">
        <f t="shared" si="62"/>
        <v>#VALUE!</v>
      </c>
      <c r="R117" t="e">
        <f t="shared" si="63"/>
        <v>#VALUE!</v>
      </c>
    </row>
    <row r="118" spans="1:18" ht="32.25" customHeight="1" x14ac:dyDescent="0.3">
      <c r="A118" s="16" t="s">
        <v>289</v>
      </c>
      <c r="B118" s="27" t="s">
        <v>290</v>
      </c>
      <c r="C118">
        <f t="shared" si="49"/>
        <v>2</v>
      </c>
      <c r="D118">
        <f t="shared" si="50"/>
        <v>135</v>
      </c>
      <c r="E118">
        <f t="shared" si="51"/>
        <v>133</v>
      </c>
      <c r="F118" t="str">
        <f t="shared" si="52"/>
        <v>Dificuldade/Negativa de acesso pelo titular a contratos, serviços, produtos ou oportunidades (background check, scoring, profiling)</v>
      </c>
      <c r="G118" t="str">
        <f t="shared" si="53"/>
        <v>1@ Dificuldade/Negativa de acesso pelo titular a contratos, serviços, produtos ou oportunidades (background check, scoring, profiling);</v>
      </c>
      <c r="H118" t="str">
        <f t="shared" si="54"/>
        <v>1@ Dificuldade/Negativa de acesso pelo titular a contratos, serviços, produtos ou oportunidades (background check, scoring, profiling)@</v>
      </c>
      <c r="I118" t="e">
        <f t="shared" si="48"/>
        <v>#VALUE!</v>
      </c>
      <c r="J118" t="e">
        <f t="shared" si="55"/>
        <v>#VALUE!</v>
      </c>
      <c r="K118" t="e">
        <f t="shared" si="56"/>
        <v>#VALUE!</v>
      </c>
      <c r="L118" t="e">
        <f t="shared" si="57"/>
        <v>#VALUE!</v>
      </c>
      <c r="M118" t="e">
        <f t="shared" si="58"/>
        <v>#VALUE!</v>
      </c>
      <c r="N118" t="e">
        <f t="shared" si="59"/>
        <v>#VALUE!</v>
      </c>
      <c r="O118" t="e">
        <f t="shared" si="60"/>
        <v>#VALUE!</v>
      </c>
      <c r="P118" t="e">
        <f t="shared" si="61"/>
        <v>#VALUE!</v>
      </c>
      <c r="Q118" t="e">
        <f t="shared" si="62"/>
        <v>#VALUE!</v>
      </c>
      <c r="R118" t="e">
        <f t="shared" si="63"/>
        <v>#VALUE!</v>
      </c>
    </row>
    <row r="119" spans="1:18" ht="32.25" customHeight="1" x14ac:dyDescent="0.3">
      <c r="A119" s="16" t="s">
        <v>291</v>
      </c>
      <c r="B119" s="14" t="s">
        <v>290</v>
      </c>
      <c r="C119">
        <f t="shared" si="49"/>
        <v>2</v>
      </c>
      <c r="D119">
        <f t="shared" si="50"/>
        <v>135</v>
      </c>
      <c r="E119">
        <f t="shared" si="51"/>
        <v>133</v>
      </c>
      <c r="F119" t="str">
        <f t="shared" si="52"/>
        <v>Dificuldade/Negativa de acesso pelo titular a contratos, serviços, produtos ou oportunidades (background check, scoring, profiling)</v>
      </c>
      <c r="G119" t="str">
        <f t="shared" si="53"/>
        <v>1@ Dificuldade/Negativa de acesso pelo titular a contratos, serviços, produtos ou oportunidades (background check, scoring, profiling);</v>
      </c>
      <c r="H119" t="str">
        <f t="shared" si="54"/>
        <v>1@ Dificuldade/Negativa de acesso pelo titular a contratos, serviços, produtos ou oportunidades (background check, scoring, profiling)@</v>
      </c>
      <c r="I119" t="e">
        <f t="shared" si="48"/>
        <v>#VALUE!</v>
      </c>
      <c r="J119" t="e">
        <f t="shared" si="55"/>
        <v>#VALUE!</v>
      </c>
      <c r="K119" t="e">
        <f t="shared" si="56"/>
        <v>#VALUE!</v>
      </c>
      <c r="L119" t="e">
        <f t="shared" si="57"/>
        <v>#VALUE!</v>
      </c>
      <c r="M119" t="e">
        <f t="shared" si="58"/>
        <v>#VALUE!</v>
      </c>
      <c r="N119" t="e">
        <f t="shared" si="59"/>
        <v>#VALUE!</v>
      </c>
      <c r="O119" t="e">
        <f t="shared" si="60"/>
        <v>#VALUE!</v>
      </c>
      <c r="P119" t="e">
        <f t="shared" si="61"/>
        <v>#VALUE!</v>
      </c>
      <c r="Q119" t="e">
        <f t="shared" si="62"/>
        <v>#VALUE!</v>
      </c>
      <c r="R119" t="e">
        <f t="shared" si="63"/>
        <v>#VALUE!</v>
      </c>
    </row>
    <row r="120" spans="1:18" ht="32.25" customHeight="1" x14ac:dyDescent="0.3">
      <c r="A120" s="16" t="s">
        <v>293</v>
      </c>
      <c r="B120" s="14" t="s">
        <v>290</v>
      </c>
      <c r="C120">
        <f t="shared" si="49"/>
        <v>2</v>
      </c>
      <c r="D120">
        <f t="shared" si="50"/>
        <v>135</v>
      </c>
      <c r="E120">
        <f t="shared" si="51"/>
        <v>133</v>
      </c>
      <c r="F120" t="str">
        <f t="shared" si="52"/>
        <v>Dificuldade/Negativa de acesso pelo titular a contratos, serviços, produtos ou oportunidades (background check, scoring, profiling)</v>
      </c>
      <c r="G120" t="str">
        <f t="shared" si="53"/>
        <v>1@ Dificuldade/Negativa de acesso pelo titular a contratos, serviços, produtos ou oportunidades (background check, scoring, profiling);</v>
      </c>
      <c r="H120" t="str">
        <f t="shared" si="54"/>
        <v>1@ Dificuldade/Negativa de acesso pelo titular a contratos, serviços, produtos ou oportunidades (background check, scoring, profiling)@</v>
      </c>
      <c r="I120" t="e">
        <f t="shared" si="48"/>
        <v>#VALUE!</v>
      </c>
      <c r="J120" t="e">
        <f t="shared" si="55"/>
        <v>#VALUE!</v>
      </c>
      <c r="K120" t="e">
        <f t="shared" si="56"/>
        <v>#VALUE!</v>
      </c>
      <c r="L120" t="e">
        <f t="shared" si="57"/>
        <v>#VALUE!</v>
      </c>
      <c r="M120" t="e">
        <f t="shared" si="58"/>
        <v>#VALUE!</v>
      </c>
      <c r="N120" t="e">
        <f t="shared" si="59"/>
        <v>#VALUE!</v>
      </c>
      <c r="O120" t="e">
        <f t="shared" si="60"/>
        <v>#VALUE!</v>
      </c>
      <c r="P120" t="e">
        <f t="shared" si="61"/>
        <v>#VALUE!</v>
      </c>
      <c r="Q120" t="e">
        <f t="shared" si="62"/>
        <v>#VALUE!</v>
      </c>
      <c r="R120" t="e">
        <f t="shared" si="63"/>
        <v>#VALUE!</v>
      </c>
    </row>
    <row r="121" spans="1:18" ht="32.25" customHeight="1" x14ac:dyDescent="0.3">
      <c r="A121" s="16" t="s">
        <v>294</v>
      </c>
      <c r="B121" s="14" t="s">
        <v>290</v>
      </c>
      <c r="C121">
        <f t="shared" si="49"/>
        <v>2</v>
      </c>
      <c r="D121">
        <f t="shared" si="50"/>
        <v>135</v>
      </c>
      <c r="E121">
        <f t="shared" si="51"/>
        <v>133</v>
      </c>
      <c r="F121" t="str">
        <f t="shared" si="52"/>
        <v>Dificuldade/Negativa de acesso pelo titular a contratos, serviços, produtos ou oportunidades (background check, scoring, profiling)</v>
      </c>
      <c r="G121" t="str">
        <f t="shared" si="53"/>
        <v>1@ Dificuldade/Negativa de acesso pelo titular a contratos, serviços, produtos ou oportunidades (background check, scoring, profiling);</v>
      </c>
      <c r="H121" t="str">
        <f t="shared" si="54"/>
        <v>1@ Dificuldade/Negativa de acesso pelo titular a contratos, serviços, produtos ou oportunidades (background check, scoring, profiling)@</v>
      </c>
      <c r="I121" t="e">
        <f t="shared" si="48"/>
        <v>#VALUE!</v>
      </c>
      <c r="J121" t="e">
        <f t="shared" si="55"/>
        <v>#VALUE!</v>
      </c>
      <c r="K121" t="e">
        <f t="shared" si="56"/>
        <v>#VALUE!</v>
      </c>
      <c r="L121" t="e">
        <f t="shared" si="57"/>
        <v>#VALUE!</v>
      </c>
      <c r="M121" t="e">
        <f t="shared" si="58"/>
        <v>#VALUE!</v>
      </c>
      <c r="N121" t="e">
        <f t="shared" si="59"/>
        <v>#VALUE!</v>
      </c>
      <c r="O121" t="e">
        <f t="shared" si="60"/>
        <v>#VALUE!</v>
      </c>
      <c r="P121" t="e">
        <f t="shared" si="61"/>
        <v>#VALUE!</v>
      </c>
      <c r="Q121" t="e">
        <f t="shared" si="62"/>
        <v>#VALUE!</v>
      </c>
      <c r="R121" t="e">
        <f t="shared" si="63"/>
        <v>#VALUE!</v>
      </c>
    </row>
    <row r="122" spans="1:18" ht="32.25" customHeight="1" x14ac:dyDescent="0.3">
      <c r="A122" s="16" t="s">
        <v>295</v>
      </c>
      <c r="B122" s="14" t="s">
        <v>2362</v>
      </c>
      <c r="C122">
        <f t="shared" si="49"/>
        <v>2</v>
      </c>
      <c r="D122">
        <f t="shared" si="50"/>
        <v>135</v>
      </c>
      <c r="E122">
        <f t="shared" si="51"/>
        <v>133</v>
      </c>
      <c r="F122" t="str">
        <f t="shared" si="52"/>
        <v>Dificuldade/Negativa de acesso pelo titular a contratos, serviços, produtos ou oportunidades (background check, scoring, profiling)</v>
      </c>
      <c r="G122" t="str">
        <f t="shared" si="53"/>
        <v>1@ Dificuldade/Negativa de acesso pelo titular a contratos, serviços, produtos ou oportunidades (background check, scoring, profiling);
2. Perpetuação de estereótipo (travar e restringir o titular em uma categoria específica imprecisa);</v>
      </c>
      <c r="H122" t="str">
        <f t="shared" si="54"/>
        <v>1@ Dificuldade/Negativa de acesso pelo titular a contratos, serviços, produtos ou oportunidades (background check, scoring, profiling)@
2. Perpetuação de estereótipo (travar e restringir o titular em uma categoria específica imprecisa);</v>
      </c>
      <c r="I122">
        <f t="shared" si="48"/>
        <v>138</v>
      </c>
      <c r="J122">
        <f t="shared" si="55"/>
        <v>236</v>
      </c>
      <c r="K122">
        <f t="shared" si="56"/>
        <v>98</v>
      </c>
      <c r="L122" t="str">
        <f t="shared" si="57"/>
        <v>Perpetuação de estereótipo (travar e restringir o titular em uma categoria específica imprecisa)</v>
      </c>
      <c r="M122" t="str">
        <f t="shared" si="58"/>
        <v>1@ Dificuldade/Negativa de acesso pelo titular a contratos, serviços, produtos ou oportunidades (background check, scoring, profiling)@
2@ Perpetuação de estereótipo (travar e restringir o titular em uma categoria específica imprecisa);</v>
      </c>
      <c r="N122" t="str">
        <f t="shared" si="59"/>
        <v>1@ Dificuldade/Negativa de acesso pelo titular a contratos, serviços, produtos ou oportunidades (background check, scoring, profiling)@
2@ Perpetuação de estereótipo (travar e restringir o titular em uma categoria específica imprecisa)@</v>
      </c>
      <c r="O122" t="e">
        <f t="shared" si="60"/>
        <v>#VALUE!</v>
      </c>
      <c r="P122" t="e">
        <f t="shared" si="61"/>
        <v>#VALUE!</v>
      </c>
      <c r="Q122" t="e">
        <f t="shared" si="62"/>
        <v>#VALUE!</v>
      </c>
      <c r="R122" t="e">
        <f t="shared" si="63"/>
        <v>#VALUE!</v>
      </c>
    </row>
    <row r="123" spans="1:18" ht="32.25" customHeight="1" x14ac:dyDescent="0.3">
      <c r="A123" s="16" t="s">
        <v>300</v>
      </c>
      <c r="B123" s="13" t="s">
        <v>2351</v>
      </c>
      <c r="C123">
        <f t="shared" si="49"/>
        <v>2</v>
      </c>
      <c r="D123">
        <f t="shared" si="50"/>
        <v>112</v>
      </c>
      <c r="E123">
        <f t="shared" si="51"/>
        <v>110</v>
      </c>
      <c r="F123" t="str">
        <f t="shared" si="52"/>
        <v>Impossibilidade/dificuldade de exercer seus direitos de titular ou perder controle sobre seus dados pessoais</v>
      </c>
      <c r="G123" t="str">
        <f t="shared" si="53"/>
        <v>1@ Impossibilidade/dificuldade de exercer seus direitos de titular ou perder controle sobre seus dados pessoais;</v>
      </c>
      <c r="H123" t="str">
        <f t="shared" si="54"/>
        <v>1@ Impossibilidade/dificuldade de exercer seus direitos de titular ou perder controle sobre seus dados pessoais@</v>
      </c>
      <c r="I123" t="e">
        <f t="shared" si="48"/>
        <v>#VALUE!</v>
      </c>
      <c r="J123" t="e">
        <f t="shared" si="55"/>
        <v>#VALUE!</v>
      </c>
      <c r="K123" t="e">
        <f t="shared" si="56"/>
        <v>#VALUE!</v>
      </c>
      <c r="L123" t="e">
        <f t="shared" si="57"/>
        <v>#VALUE!</v>
      </c>
      <c r="M123" t="e">
        <f t="shared" si="58"/>
        <v>#VALUE!</v>
      </c>
      <c r="N123" t="e">
        <f t="shared" si="59"/>
        <v>#VALUE!</v>
      </c>
      <c r="O123" t="e">
        <f t="shared" si="60"/>
        <v>#VALUE!</v>
      </c>
      <c r="P123" t="e">
        <f t="shared" si="61"/>
        <v>#VALUE!</v>
      </c>
      <c r="Q123" t="e">
        <f t="shared" si="62"/>
        <v>#VALUE!</v>
      </c>
      <c r="R123" t="e">
        <f t="shared" si="63"/>
        <v>#VALUE!</v>
      </c>
    </row>
    <row r="124" spans="1:18" ht="32.25" customHeight="1" x14ac:dyDescent="0.3">
      <c r="A124" s="16" t="s">
        <v>303</v>
      </c>
      <c r="B124" s="13" t="s">
        <v>2351</v>
      </c>
      <c r="C124">
        <f t="shared" si="49"/>
        <v>2</v>
      </c>
      <c r="D124">
        <f t="shared" si="50"/>
        <v>112</v>
      </c>
      <c r="E124">
        <f t="shared" si="51"/>
        <v>110</v>
      </c>
      <c r="F124" t="str">
        <f t="shared" si="52"/>
        <v>Impossibilidade/dificuldade de exercer seus direitos de titular ou perder controle sobre seus dados pessoais</v>
      </c>
      <c r="G124" t="str">
        <f t="shared" si="53"/>
        <v>1@ Impossibilidade/dificuldade de exercer seus direitos de titular ou perder controle sobre seus dados pessoais;</v>
      </c>
      <c r="H124" t="str">
        <f t="shared" si="54"/>
        <v>1@ Impossibilidade/dificuldade de exercer seus direitos de titular ou perder controle sobre seus dados pessoais@</v>
      </c>
      <c r="I124" t="e">
        <f t="shared" si="48"/>
        <v>#VALUE!</v>
      </c>
      <c r="J124" t="e">
        <f t="shared" si="55"/>
        <v>#VALUE!</v>
      </c>
      <c r="K124" t="e">
        <f t="shared" si="56"/>
        <v>#VALUE!</v>
      </c>
      <c r="L124" t="e">
        <f t="shared" si="57"/>
        <v>#VALUE!</v>
      </c>
      <c r="M124" t="e">
        <f t="shared" si="58"/>
        <v>#VALUE!</v>
      </c>
      <c r="N124" t="e">
        <f t="shared" si="59"/>
        <v>#VALUE!</v>
      </c>
      <c r="O124" t="e">
        <f t="shared" si="60"/>
        <v>#VALUE!</v>
      </c>
      <c r="P124" t="e">
        <f t="shared" si="61"/>
        <v>#VALUE!</v>
      </c>
      <c r="Q124" t="e">
        <f t="shared" si="62"/>
        <v>#VALUE!</v>
      </c>
      <c r="R124" t="e">
        <f t="shared" si="63"/>
        <v>#VALUE!</v>
      </c>
    </row>
    <row r="125" spans="1:18" ht="32.25" customHeight="1" x14ac:dyDescent="0.3">
      <c r="A125" s="16" t="s">
        <v>306</v>
      </c>
      <c r="B125" s="13" t="s">
        <v>2351</v>
      </c>
      <c r="C125">
        <f t="shared" si="49"/>
        <v>2</v>
      </c>
      <c r="D125">
        <f t="shared" si="50"/>
        <v>112</v>
      </c>
      <c r="E125">
        <f t="shared" si="51"/>
        <v>110</v>
      </c>
      <c r="F125" t="str">
        <f t="shared" si="52"/>
        <v>Impossibilidade/dificuldade de exercer seus direitos de titular ou perder controle sobre seus dados pessoais</v>
      </c>
      <c r="G125" t="str">
        <f t="shared" si="53"/>
        <v>1@ Impossibilidade/dificuldade de exercer seus direitos de titular ou perder controle sobre seus dados pessoais;</v>
      </c>
      <c r="H125" t="str">
        <f t="shared" si="54"/>
        <v>1@ Impossibilidade/dificuldade de exercer seus direitos de titular ou perder controle sobre seus dados pessoais@</v>
      </c>
      <c r="I125" t="e">
        <f t="shared" ref="I125:I156" si="64">SEARCHB(".",G125,1)</f>
        <v>#VALUE!</v>
      </c>
      <c r="J125" t="e">
        <f t="shared" si="55"/>
        <v>#VALUE!</v>
      </c>
      <c r="K125" t="e">
        <f t="shared" si="56"/>
        <v>#VALUE!</v>
      </c>
      <c r="L125" t="e">
        <f t="shared" si="57"/>
        <v>#VALUE!</v>
      </c>
      <c r="M125" t="e">
        <f t="shared" si="58"/>
        <v>#VALUE!</v>
      </c>
      <c r="N125" t="e">
        <f t="shared" si="59"/>
        <v>#VALUE!</v>
      </c>
      <c r="O125" t="e">
        <f t="shared" si="60"/>
        <v>#VALUE!</v>
      </c>
      <c r="P125" t="e">
        <f t="shared" si="61"/>
        <v>#VALUE!</v>
      </c>
      <c r="Q125" t="e">
        <f t="shared" si="62"/>
        <v>#VALUE!</v>
      </c>
      <c r="R125" t="e">
        <f t="shared" si="63"/>
        <v>#VALUE!</v>
      </c>
    </row>
    <row r="126" spans="1:18" ht="32.25" customHeight="1" x14ac:dyDescent="0.3">
      <c r="A126" s="16" t="s">
        <v>307</v>
      </c>
      <c r="B126" s="13" t="s">
        <v>310</v>
      </c>
      <c r="C126">
        <f t="shared" si="49"/>
        <v>2</v>
      </c>
      <c r="D126">
        <f t="shared" si="50"/>
        <v>135</v>
      </c>
      <c r="E126">
        <f t="shared" si="51"/>
        <v>133</v>
      </c>
      <c r="F126" t="str">
        <f t="shared" si="52"/>
        <v>imitação do comportamento do titular, influenciando negativamente no seu livre desenvolvimento (monitoramento sistemático ou opaco)</v>
      </c>
      <c r="G126" t="str">
        <f t="shared" si="53"/>
        <v>1@Limitação do comportamento do titular, influenciando negativamente no seu livre desenvolvimento (monitoramento sistemático ou opaco);</v>
      </c>
      <c r="H126" t="str">
        <f t="shared" si="54"/>
        <v>1@Limitação do comportamento do titular, influenciando negativamente no seu livre desenvolvimento (monitoramento sistemático ou opaco)@</v>
      </c>
      <c r="I126" t="e">
        <f t="shared" si="64"/>
        <v>#VALUE!</v>
      </c>
      <c r="J126" t="e">
        <f t="shared" si="55"/>
        <v>#VALUE!</v>
      </c>
      <c r="K126" t="e">
        <f t="shared" si="56"/>
        <v>#VALUE!</v>
      </c>
      <c r="L126" t="e">
        <f t="shared" si="57"/>
        <v>#VALUE!</v>
      </c>
      <c r="M126" t="e">
        <f t="shared" si="58"/>
        <v>#VALUE!</v>
      </c>
      <c r="N126" t="e">
        <f t="shared" si="59"/>
        <v>#VALUE!</v>
      </c>
      <c r="O126" t="e">
        <f t="shared" si="60"/>
        <v>#VALUE!</v>
      </c>
      <c r="P126" t="e">
        <f t="shared" si="61"/>
        <v>#VALUE!</v>
      </c>
      <c r="Q126" t="e">
        <f t="shared" si="62"/>
        <v>#VALUE!</v>
      </c>
      <c r="R126" t="e">
        <f t="shared" si="63"/>
        <v>#VALUE!</v>
      </c>
    </row>
    <row r="127" spans="1:18" ht="32.25" customHeight="1" x14ac:dyDescent="0.3">
      <c r="A127" s="16" t="s">
        <v>309</v>
      </c>
      <c r="B127" s="13" t="s">
        <v>310</v>
      </c>
      <c r="C127">
        <f t="shared" si="49"/>
        <v>2</v>
      </c>
      <c r="D127">
        <f t="shared" si="50"/>
        <v>135</v>
      </c>
      <c r="E127">
        <f t="shared" si="51"/>
        <v>133</v>
      </c>
      <c r="F127" t="str">
        <f t="shared" si="52"/>
        <v>imitação do comportamento do titular, influenciando negativamente no seu livre desenvolvimento (monitoramento sistemático ou opaco)</v>
      </c>
      <c r="G127" t="str">
        <f t="shared" si="53"/>
        <v>1@Limitação do comportamento do titular, influenciando negativamente no seu livre desenvolvimento (monitoramento sistemático ou opaco);</v>
      </c>
      <c r="H127" t="str">
        <f t="shared" si="54"/>
        <v>1@Limitação do comportamento do titular, influenciando negativamente no seu livre desenvolvimento (monitoramento sistemático ou opaco)@</v>
      </c>
      <c r="I127" t="e">
        <f t="shared" si="64"/>
        <v>#VALUE!</v>
      </c>
      <c r="J127" t="e">
        <f t="shared" si="55"/>
        <v>#VALUE!</v>
      </c>
      <c r="K127" t="e">
        <f t="shared" si="56"/>
        <v>#VALUE!</v>
      </c>
      <c r="L127" t="e">
        <f t="shared" si="57"/>
        <v>#VALUE!</v>
      </c>
      <c r="M127" t="e">
        <f t="shared" si="58"/>
        <v>#VALUE!</v>
      </c>
      <c r="N127" t="e">
        <f t="shared" si="59"/>
        <v>#VALUE!</v>
      </c>
      <c r="O127" t="e">
        <f t="shared" si="60"/>
        <v>#VALUE!</v>
      </c>
      <c r="P127" t="e">
        <f t="shared" si="61"/>
        <v>#VALUE!</v>
      </c>
      <c r="Q127" t="e">
        <f t="shared" si="62"/>
        <v>#VALUE!</v>
      </c>
      <c r="R127" t="e">
        <f t="shared" si="63"/>
        <v>#VALUE!</v>
      </c>
    </row>
    <row r="128" spans="1:18" ht="32.25" customHeight="1" x14ac:dyDescent="0.3">
      <c r="A128" s="16" t="s">
        <v>312</v>
      </c>
      <c r="B128" s="13" t="s">
        <v>290</v>
      </c>
      <c r="C128">
        <f t="shared" si="49"/>
        <v>2</v>
      </c>
      <c r="D128">
        <f t="shared" si="50"/>
        <v>135</v>
      </c>
      <c r="E128">
        <f t="shared" si="51"/>
        <v>133</v>
      </c>
      <c r="F128" t="str">
        <f t="shared" si="52"/>
        <v>Dificuldade/Negativa de acesso pelo titular a contratos, serviços, produtos ou oportunidades (background check, scoring, profiling)</v>
      </c>
      <c r="G128" t="str">
        <f t="shared" si="53"/>
        <v>1@ Dificuldade/Negativa de acesso pelo titular a contratos, serviços, produtos ou oportunidades (background check, scoring, profiling);</v>
      </c>
      <c r="H128" t="str">
        <f t="shared" si="54"/>
        <v>1@ Dificuldade/Negativa de acesso pelo titular a contratos, serviços, produtos ou oportunidades (background check, scoring, profiling)@</v>
      </c>
      <c r="I128" t="e">
        <f t="shared" si="64"/>
        <v>#VALUE!</v>
      </c>
      <c r="J128" t="e">
        <f t="shared" si="55"/>
        <v>#VALUE!</v>
      </c>
      <c r="K128" t="e">
        <f t="shared" si="56"/>
        <v>#VALUE!</v>
      </c>
      <c r="L128" t="e">
        <f t="shared" si="57"/>
        <v>#VALUE!</v>
      </c>
      <c r="M128" t="e">
        <f t="shared" si="58"/>
        <v>#VALUE!</v>
      </c>
      <c r="N128" t="e">
        <f t="shared" si="59"/>
        <v>#VALUE!</v>
      </c>
      <c r="O128" t="e">
        <f t="shared" si="60"/>
        <v>#VALUE!</v>
      </c>
      <c r="P128" t="e">
        <f t="shared" si="61"/>
        <v>#VALUE!</v>
      </c>
      <c r="Q128" t="e">
        <f t="shared" si="62"/>
        <v>#VALUE!</v>
      </c>
      <c r="R128" t="e">
        <f t="shared" si="63"/>
        <v>#VALUE!</v>
      </c>
    </row>
    <row r="129" spans="1:18" ht="32.25" customHeight="1" x14ac:dyDescent="0.3">
      <c r="A129" s="16" t="s">
        <v>318</v>
      </c>
      <c r="B129" s="13" t="s">
        <v>2363</v>
      </c>
      <c r="C129">
        <f t="shared" si="49"/>
        <v>2</v>
      </c>
      <c r="D129">
        <f t="shared" si="50"/>
        <v>112</v>
      </c>
      <c r="E129">
        <f t="shared" si="51"/>
        <v>110</v>
      </c>
      <c r="F129" t="str">
        <f t="shared" si="52"/>
        <v>Impossibilidade/dificuldade de exercer seus direitos de titular ou perder controle sobre seus dados pessoais</v>
      </c>
      <c r="G129" t="str">
        <f t="shared" si="53"/>
        <v>1@ Impossibilidade/dificuldade de exercer seus direitos de titular ou perder controle sobre seus dados pessoais;
2. Dificuldade/Negativa de acesso pelo titular a contratos, serviços, produtos ou oportunidades (background check, scoring, profiling);</v>
      </c>
      <c r="H129" t="str">
        <f t="shared" si="54"/>
        <v>1@ Impossibilidade/dificuldade de exercer seus direitos de titular ou perder controle sobre seus dados pessoais@
2. Dificuldade/Negativa de acesso pelo titular a contratos, serviços, produtos ou oportunidades (background check, scoring, profiling);</v>
      </c>
      <c r="I129">
        <f t="shared" si="64"/>
        <v>115</v>
      </c>
      <c r="J129">
        <f t="shared" si="55"/>
        <v>248</v>
      </c>
      <c r="K129">
        <f t="shared" si="56"/>
        <v>133</v>
      </c>
      <c r="L129" t="str">
        <f t="shared" si="57"/>
        <v>Dificuldade/Negativa de acesso pelo titular a contratos, serviços, produtos ou oportunidades (background check, scoring, profiling)</v>
      </c>
      <c r="M129" t="str">
        <f t="shared" si="58"/>
        <v>1@ Impossibilidade/dificuldade de exercer seus direitos de titular ou perder controle sobre seus dados pessoais@
2@ Dificuldade/Negativa de acesso pelo titular a contratos, serviços, produtos ou oportunidades (background check, scoring, profiling);</v>
      </c>
      <c r="N129" t="str">
        <f t="shared" si="59"/>
        <v>1@ Impossibilidade/dificuldade de exercer seus direitos de titular ou perder controle sobre seus dados pessoais@
2@ Dificuldade/Negativa de acesso pelo titular a contratos, serviços, produtos ou oportunidades (background check, scoring, profiling)@</v>
      </c>
      <c r="O129" t="e">
        <f t="shared" si="60"/>
        <v>#VALUE!</v>
      </c>
      <c r="P129" t="e">
        <f t="shared" si="61"/>
        <v>#VALUE!</v>
      </c>
      <c r="Q129" t="e">
        <f t="shared" si="62"/>
        <v>#VALUE!</v>
      </c>
      <c r="R129" t="e">
        <f t="shared" si="63"/>
        <v>#VALUE!</v>
      </c>
    </row>
    <row r="130" spans="1:18" ht="32.25" customHeight="1" x14ac:dyDescent="0.3">
      <c r="A130" s="16" t="s">
        <v>319</v>
      </c>
      <c r="B130" s="13" t="s">
        <v>2363</v>
      </c>
      <c r="C130">
        <f t="shared" ref="C130:C161" si="65">SEARCHB(".",B130,1)</f>
        <v>2</v>
      </c>
      <c r="D130">
        <f t="shared" ref="D130:D161" si="66">SEARCHB(";",B130,1)</f>
        <v>112</v>
      </c>
      <c r="E130">
        <f t="shared" ref="E130:E161" si="67">D130-C130</f>
        <v>110</v>
      </c>
      <c r="F130" t="str">
        <f t="shared" ref="F130:F161" si="68">MID(B130,C130+2,E130-2)</f>
        <v>Impossibilidade/dificuldade de exercer seus direitos de titular ou perder controle sobre seus dados pessoais</v>
      </c>
      <c r="G130" t="str">
        <f t="shared" ref="G130:G161" si="69">REPLACE(B130,C130,1,"@")</f>
        <v>1@ Impossibilidade/dificuldade de exercer seus direitos de titular ou perder controle sobre seus dados pessoais;
2. Dificuldade/Negativa de acesso pelo titular a contratos, serviços, produtos ou oportunidades (background check, scoring, profiling);</v>
      </c>
      <c r="H130" t="str">
        <f t="shared" ref="H130:H161" si="70">REPLACE(G130,D130,1,"@")</f>
        <v>1@ Impossibilidade/dificuldade de exercer seus direitos de titular ou perder controle sobre seus dados pessoais@
2. Dificuldade/Negativa de acesso pelo titular a contratos, serviços, produtos ou oportunidades (background check, scoring, profiling);</v>
      </c>
      <c r="I130">
        <f t="shared" si="64"/>
        <v>115</v>
      </c>
      <c r="J130">
        <f t="shared" ref="J130:J161" si="71">SEARCHB(";",H130,1)</f>
        <v>248</v>
      </c>
      <c r="K130">
        <f t="shared" ref="K130:K161" si="72">J130-I130</f>
        <v>133</v>
      </c>
      <c r="L130" t="str">
        <f t="shared" ref="L130:L161" si="73">MID(H130,I130+2,K130-2)</f>
        <v>Dificuldade/Negativa de acesso pelo titular a contratos, serviços, produtos ou oportunidades (background check, scoring, profiling)</v>
      </c>
      <c r="M130" t="str">
        <f t="shared" ref="M130:M161" si="74">REPLACE(H130,I130,1,"@")</f>
        <v>1@ Impossibilidade/dificuldade de exercer seus direitos de titular ou perder controle sobre seus dados pessoais@
2@ Dificuldade/Negativa de acesso pelo titular a contratos, serviços, produtos ou oportunidades (background check, scoring, profiling);</v>
      </c>
      <c r="N130" t="str">
        <f t="shared" ref="N130:N161" si="75">REPLACE(M130,J130,1,"@")</f>
        <v>1@ Impossibilidade/dificuldade de exercer seus direitos de titular ou perder controle sobre seus dados pessoais@
2@ Dificuldade/Negativa de acesso pelo titular a contratos, serviços, produtos ou oportunidades (background check, scoring, profiling)@</v>
      </c>
      <c r="O130" t="e">
        <f t="shared" ref="O130:O161" si="76">SEARCHB(".",M130,1)</f>
        <v>#VALUE!</v>
      </c>
      <c r="P130" t="e">
        <f t="shared" ref="P130:P161" si="77">SEARCHB(";",N130,1)</f>
        <v>#VALUE!</v>
      </c>
      <c r="Q130" t="e">
        <f t="shared" ref="Q130:Q161" si="78">P130-O130</f>
        <v>#VALUE!</v>
      </c>
      <c r="R130" t="e">
        <f t="shared" ref="R130:R161" si="79">MID(N130,O130+2,P130-2)</f>
        <v>#VALUE!</v>
      </c>
    </row>
    <row r="131" spans="1:18" ht="32.25" customHeight="1" x14ac:dyDescent="0.3">
      <c r="A131" s="16" t="s">
        <v>320</v>
      </c>
      <c r="B131" s="13" t="s">
        <v>2363</v>
      </c>
      <c r="C131">
        <f t="shared" si="65"/>
        <v>2</v>
      </c>
      <c r="D131">
        <f t="shared" si="66"/>
        <v>112</v>
      </c>
      <c r="E131">
        <f t="shared" si="67"/>
        <v>110</v>
      </c>
      <c r="F131" t="str">
        <f t="shared" si="68"/>
        <v>Impossibilidade/dificuldade de exercer seus direitos de titular ou perder controle sobre seus dados pessoais</v>
      </c>
      <c r="G131" t="str">
        <f t="shared" si="69"/>
        <v>1@ Impossibilidade/dificuldade de exercer seus direitos de titular ou perder controle sobre seus dados pessoais;
2. Dificuldade/Negativa de acesso pelo titular a contratos, serviços, produtos ou oportunidades (background check, scoring, profiling);</v>
      </c>
      <c r="H131" t="str">
        <f t="shared" si="70"/>
        <v>1@ Impossibilidade/dificuldade de exercer seus direitos de titular ou perder controle sobre seus dados pessoais@
2. Dificuldade/Negativa de acesso pelo titular a contratos, serviços, produtos ou oportunidades (background check, scoring, profiling);</v>
      </c>
      <c r="I131">
        <f t="shared" si="64"/>
        <v>115</v>
      </c>
      <c r="J131">
        <f t="shared" si="71"/>
        <v>248</v>
      </c>
      <c r="K131">
        <f t="shared" si="72"/>
        <v>133</v>
      </c>
      <c r="L131" t="str">
        <f t="shared" si="73"/>
        <v>Dificuldade/Negativa de acesso pelo titular a contratos, serviços, produtos ou oportunidades (background check, scoring, profiling)</v>
      </c>
      <c r="M131" t="str">
        <f t="shared" si="74"/>
        <v>1@ Impossibilidade/dificuldade de exercer seus direitos de titular ou perder controle sobre seus dados pessoais@
2@ Dificuldade/Negativa de acesso pelo titular a contratos, serviços, produtos ou oportunidades (background check, scoring, profiling);</v>
      </c>
      <c r="N131" t="str">
        <f t="shared" si="75"/>
        <v>1@ Impossibilidade/dificuldade de exercer seus direitos de titular ou perder controle sobre seus dados pessoais@
2@ Dificuldade/Negativa de acesso pelo titular a contratos, serviços, produtos ou oportunidades (background check, scoring, profiling)@</v>
      </c>
      <c r="O131" t="e">
        <f t="shared" si="76"/>
        <v>#VALUE!</v>
      </c>
      <c r="P131" t="e">
        <f t="shared" si="77"/>
        <v>#VALUE!</v>
      </c>
      <c r="Q131" t="e">
        <f t="shared" si="78"/>
        <v>#VALUE!</v>
      </c>
      <c r="R131" t="e">
        <f t="shared" si="79"/>
        <v>#VALUE!</v>
      </c>
    </row>
    <row r="132" spans="1:18" ht="32.25" customHeight="1" x14ac:dyDescent="0.3">
      <c r="A132" s="16" t="s">
        <v>321</v>
      </c>
      <c r="B132" s="13" t="s">
        <v>2364</v>
      </c>
      <c r="C132">
        <f t="shared" si="65"/>
        <v>2</v>
      </c>
      <c r="D132">
        <f t="shared" si="66"/>
        <v>100</v>
      </c>
      <c r="E132">
        <f t="shared" si="67"/>
        <v>98</v>
      </c>
      <c r="F132" t="str">
        <f t="shared" si="68"/>
        <v>Perpetuação de estereótipo (travar e restringir o titular em uma categoria específica imprecisa)</v>
      </c>
      <c r="G132" t="str">
        <f t="shared" si="69"/>
        <v>1@ Perpetuação de estereótipo (travar e restringir o titular em uma categoria específica imprecisa); 2. Dano moral, reputacional ou à imagem; 3. Dificuldade/Negativa de acesso pelo titular a contratos, serviços, produtos ou oportunidades (background check, scoring, profiling);</v>
      </c>
      <c r="H132" t="str">
        <f t="shared" si="70"/>
        <v>1@ Perpetuação de estereótipo (travar e restringir o titular em uma categoria específica imprecisa)@ 2. Dano moral, reputacional ou à imagem; 3. Dificuldade/Negativa de acesso pelo titular a contratos, serviços, produtos ou oportunidades (background check, scoring, profiling);</v>
      </c>
      <c r="I132">
        <f t="shared" si="64"/>
        <v>103</v>
      </c>
      <c r="J132">
        <f t="shared" si="71"/>
        <v>141</v>
      </c>
      <c r="K132">
        <f t="shared" si="72"/>
        <v>38</v>
      </c>
      <c r="L132" t="str">
        <f t="shared" si="73"/>
        <v>Dano moral, reputacional ou à imagem</v>
      </c>
      <c r="M132" t="str">
        <f t="shared" si="74"/>
        <v>1@ Perpetuação de estereótipo (travar e restringir o titular em uma categoria específica imprecisa)@ 2@ Dano moral, reputacional ou à imagem; 3. Dificuldade/Negativa de acesso pelo titular a contratos, serviços, produtos ou oportunidades (background check, scoring, profiling);</v>
      </c>
      <c r="N132" t="str">
        <f t="shared" si="75"/>
        <v>1@ Perpetuação de estereótipo (travar e restringir o titular em uma categoria específica imprecisa)@ 2@ Dano moral, reputacional ou à imagem@ 3. Dificuldade/Negativa de acesso pelo titular a contratos, serviços, produtos ou oportunidades (background check, scoring, profiling);</v>
      </c>
      <c r="O132">
        <f t="shared" si="76"/>
        <v>144</v>
      </c>
      <c r="P132">
        <f t="shared" si="77"/>
        <v>277</v>
      </c>
      <c r="Q132">
        <f t="shared" si="78"/>
        <v>133</v>
      </c>
      <c r="R132" t="str">
        <f t="shared" si="79"/>
        <v>Dificuldade/Negativa de acesso pelo titular a contratos, serviços, produtos ou oportunidades (background check, scoring, profiling);</v>
      </c>
    </row>
    <row r="133" spans="1:18" ht="32.25" customHeight="1" x14ac:dyDescent="0.3">
      <c r="A133" s="16" t="s">
        <v>322</v>
      </c>
      <c r="B133" s="13" t="s">
        <v>2365</v>
      </c>
      <c r="C133">
        <f t="shared" si="65"/>
        <v>2</v>
      </c>
      <c r="D133">
        <f t="shared" si="66"/>
        <v>40</v>
      </c>
      <c r="E133">
        <f t="shared" si="67"/>
        <v>38</v>
      </c>
      <c r="F133" t="str">
        <f t="shared" si="68"/>
        <v>Dano moral, reputacional ou à imagem</v>
      </c>
      <c r="G133" t="str">
        <f t="shared" si="69"/>
        <v>1@ Dano moral, reputacional ou à imagem;
2. Impossibilidade/dificuldade de exercer seus direitos de titular ou perder controle sobre seus dados pessoais;</v>
      </c>
      <c r="H133" t="str">
        <f t="shared" si="70"/>
        <v>1@ Dano moral, reputacional ou à imagem@
2. Impossibilidade/dificuldade de exercer seus direitos de titular ou perder controle sobre seus dados pessoais;</v>
      </c>
      <c r="I133">
        <f t="shared" si="64"/>
        <v>43</v>
      </c>
      <c r="J133">
        <f t="shared" si="71"/>
        <v>153</v>
      </c>
      <c r="K133">
        <f t="shared" si="72"/>
        <v>110</v>
      </c>
      <c r="L133" t="str">
        <f t="shared" si="73"/>
        <v>Impossibilidade/dificuldade de exercer seus direitos de titular ou perder controle sobre seus dados pessoais</v>
      </c>
      <c r="M133" t="str">
        <f t="shared" si="74"/>
        <v>1@ Dano moral, reputacional ou à imagem@
2@ Impossibilidade/dificuldade de exercer seus direitos de titular ou perder controle sobre seus dados pessoais;</v>
      </c>
      <c r="N133" t="str">
        <f t="shared" si="75"/>
        <v>1@ Dano moral, reputacional ou à imagem@
2@ Impossibilidade/dificuldade de exercer seus direitos de titular ou perder controle sobre seus dados pessoais@</v>
      </c>
      <c r="O133" t="e">
        <f t="shared" si="76"/>
        <v>#VALUE!</v>
      </c>
      <c r="P133" t="e">
        <f t="shared" si="77"/>
        <v>#VALUE!</v>
      </c>
      <c r="Q133" t="e">
        <f t="shared" si="78"/>
        <v>#VALUE!</v>
      </c>
      <c r="R133" t="e">
        <f t="shared" si="79"/>
        <v>#VALUE!</v>
      </c>
    </row>
    <row r="134" spans="1:18" ht="32.25" customHeight="1" x14ac:dyDescent="0.3">
      <c r="A134" s="16" t="s">
        <v>324</v>
      </c>
      <c r="B134" s="13" t="s">
        <v>2365</v>
      </c>
      <c r="C134">
        <f t="shared" si="65"/>
        <v>2</v>
      </c>
      <c r="D134">
        <f t="shared" si="66"/>
        <v>40</v>
      </c>
      <c r="E134">
        <f t="shared" si="67"/>
        <v>38</v>
      </c>
      <c r="F134" t="str">
        <f t="shared" si="68"/>
        <v>Dano moral, reputacional ou à imagem</v>
      </c>
      <c r="G134" t="str">
        <f t="shared" si="69"/>
        <v>1@ Dano moral, reputacional ou à imagem;
2. Impossibilidade/dificuldade de exercer seus direitos de titular ou perder controle sobre seus dados pessoais;</v>
      </c>
      <c r="H134" t="str">
        <f t="shared" si="70"/>
        <v>1@ Dano moral, reputacional ou à imagem@
2. Impossibilidade/dificuldade de exercer seus direitos de titular ou perder controle sobre seus dados pessoais;</v>
      </c>
      <c r="I134">
        <f t="shared" si="64"/>
        <v>43</v>
      </c>
      <c r="J134">
        <f t="shared" si="71"/>
        <v>153</v>
      </c>
      <c r="K134">
        <f t="shared" si="72"/>
        <v>110</v>
      </c>
      <c r="L134" t="str">
        <f t="shared" si="73"/>
        <v>Impossibilidade/dificuldade de exercer seus direitos de titular ou perder controle sobre seus dados pessoais</v>
      </c>
      <c r="M134" t="str">
        <f t="shared" si="74"/>
        <v>1@ Dano moral, reputacional ou à imagem@
2@ Impossibilidade/dificuldade de exercer seus direitos de titular ou perder controle sobre seus dados pessoais;</v>
      </c>
      <c r="N134" t="str">
        <f t="shared" si="75"/>
        <v>1@ Dano moral, reputacional ou à imagem@
2@ Impossibilidade/dificuldade de exercer seus direitos de titular ou perder controle sobre seus dados pessoais@</v>
      </c>
      <c r="O134" t="e">
        <f t="shared" si="76"/>
        <v>#VALUE!</v>
      </c>
      <c r="P134" t="e">
        <f t="shared" si="77"/>
        <v>#VALUE!</v>
      </c>
      <c r="Q134" t="e">
        <f t="shared" si="78"/>
        <v>#VALUE!</v>
      </c>
      <c r="R134" t="e">
        <f t="shared" si="79"/>
        <v>#VALUE!</v>
      </c>
    </row>
    <row r="135" spans="1:18" ht="32.25" customHeight="1" x14ac:dyDescent="0.3">
      <c r="A135" s="16" t="s">
        <v>325</v>
      </c>
      <c r="B135" s="13" t="s">
        <v>2365</v>
      </c>
      <c r="C135">
        <f t="shared" si="65"/>
        <v>2</v>
      </c>
      <c r="D135">
        <f t="shared" si="66"/>
        <v>40</v>
      </c>
      <c r="E135">
        <f t="shared" si="67"/>
        <v>38</v>
      </c>
      <c r="F135" t="str">
        <f t="shared" si="68"/>
        <v>Dano moral, reputacional ou à imagem</v>
      </c>
      <c r="G135" t="str">
        <f t="shared" si="69"/>
        <v>1@ Dano moral, reputacional ou à imagem;
2. Impossibilidade/dificuldade de exercer seus direitos de titular ou perder controle sobre seus dados pessoais;</v>
      </c>
      <c r="H135" t="str">
        <f t="shared" si="70"/>
        <v>1@ Dano moral, reputacional ou à imagem@
2. Impossibilidade/dificuldade de exercer seus direitos de titular ou perder controle sobre seus dados pessoais;</v>
      </c>
      <c r="I135">
        <f t="shared" si="64"/>
        <v>43</v>
      </c>
      <c r="J135">
        <f t="shared" si="71"/>
        <v>153</v>
      </c>
      <c r="K135">
        <f t="shared" si="72"/>
        <v>110</v>
      </c>
      <c r="L135" t="str">
        <f t="shared" si="73"/>
        <v>Impossibilidade/dificuldade de exercer seus direitos de titular ou perder controle sobre seus dados pessoais</v>
      </c>
      <c r="M135" t="str">
        <f t="shared" si="74"/>
        <v>1@ Dano moral, reputacional ou à imagem@
2@ Impossibilidade/dificuldade de exercer seus direitos de titular ou perder controle sobre seus dados pessoais;</v>
      </c>
      <c r="N135" t="str">
        <f t="shared" si="75"/>
        <v>1@ Dano moral, reputacional ou à imagem@
2@ Impossibilidade/dificuldade de exercer seus direitos de titular ou perder controle sobre seus dados pessoais@</v>
      </c>
      <c r="O135" t="e">
        <f t="shared" si="76"/>
        <v>#VALUE!</v>
      </c>
      <c r="P135" t="e">
        <f t="shared" si="77"/>
        <v>#VALUE!</v>
      </c>
      <c r="Q135" t="e">
        <f t="shared" si="78"/>
        <v>#VALUE!</v>
      </c>
      <c r="R135" t="e">
        <f t="shared" si="79"/>
        <v>#VALUE!</v>
      </c>
    </row>
    <row r="136" spans="1:18" ht="32.25" customHeight="1" x14ac:dyDescent="0.3">
      <c r="A136" s="16" t="s">
        <v>326</v>
      </c>
      <c r="B136" s="27" t="s">
        <v>2363</v>
      </c>
      <c r="C136">
        <f t="shared" si="65"/>
        <v>2</v>
      </c>
      <c r="D136">
        <f t="shared" si="66"/>
        <v>112</v>
      </c>
      <c r="E136">
        <f t="shared" si="67"/>
        <v>110</v>
      </c>
      <c r="F136" t="str">
        <f t="shared" si="68"/>
        <v>Impossibilidade/dificuldade de exercer seus direitos de titular ou perder controle sobre seus dados pessoais</v>
      </c>
      <c r="G136" t="str">
        <f t="shared" si="69"/>
        <v>1@ Impossibilidade/dificuldade de exercer seus direitos de titular ou perder controle sobre seus dados pessoais;
2. Dificuldade/Negativa de acesso pelo titular a contratos, serviços, produtos ou oportunidades (background check, scoring, profiling);</v>
      </c>
      <c r="H136" t="str">
        <f t="shared" si="70"/>
        <v>1@ Impossibilidade/dificuldade de exercer seus direitos de titular ou perder controle sobre seus dados pessoais@
2. Dificuldade/Negativa de acesso pelo titular a contratos, serviços, produtos ou oportunidades (background check, scoring, profiling);</v>
      </c>
      <c r="I136">
        <f t="shared" si="64"/>
        <v>115</v>
      </c>
      <c r="J136">
        <f t="shared" si="71"/>
        <v>248</v>
      </c>
      <c r="K136">
        <f t="shared" si="72"/>
        <v>133</v>
      </c>
      <c r="L136" t="str">
        <f t="shared" si="73"/>
        <v>Dificuldade/Negativa de acesso pelo titular a contratos, serviços, produtos ou oportunidades (background check, scoring, profiling)</v>
      </c>
      <c r="M136" t="str">
        <f t="shared" si="74"/>
        <v>1@ Impossibilidade/dificuldade de exercer seus direitos de titular ou perder controle sobre seus dados pessoais@
2@ Dificuldade/Negativa de acesso pelo titular a contratos, serviços, produtos ou oportunidades (background check, scoring, profiling);</v>
      </c>
      <c r="N136" t="str">
        <f t="shared" si="75"/>
        <v>1@ Impossibilidade/dificuldade de exercer seus direitos de titular ou perder controle sobre seus dados pessoais@
2@ Dificuldade/Negativa de acesso pelo titular a contratos, serviços, produtos ou oportunidades (background check, scoring, profiling)@</v>
      </c>
      <c r="O136" t="e">
        <f t="shared" si="76"/>
        <v>#VALUE!</v>
      </c>
      <c r="P136" t="e">
        <f t="shared" si="77"/>
        <v>#VALUE!</v>
      </c>
      <c r="Q136" t="e">
        <f t="shared" si="78"/>
        <v>#VALUE!</v>
      </c>
      <c r="R136" t="e">
        <f t="shared" si="79"/>
        <v>#VALUE!</v>
      </c>
    </row>
    <row r="137" spans="1:18" ht="32.25" customHeight="1" x14ac:dyDescent="0.3">
      <c r="A137" s="16" t="s">
        <v>331</v>
      </c>
      <c r="B137" s="27" t="s">
        <v>2363</v>
      </c>
      <c r="C137">
        <f t="shared" si="65"/>
        <v>2</v>
      </c>
      <c r="D137">
        <f t="shared" si="66"/>
        <v>112</v>
      </c>
      <c r="E137">
        <f t="shared" si="67"/>
        <v>110</v>
      </c>
      <c r="F137" t="str">
        <f t="shared" si="68"/>
        <v>Impossibilidade/dificuldade de exercer seus direitos de titular ou perder controle sobre seus dados pessoais</v>
      </c>
      <c r="G137" t="str">
        <f t="shared" si="69"/>
        <v>1@ Impossibilidade/dificuldade de exercer seus direitos de titular ou perder controle sobre seus dados pessoais;
2. Dificuldade/Negativa de acesso pelo titular a contratos, serviços, produtos ou oportunidades (background check, scoring, profiling);</v>
      </c>
      <c r="H137" t="str">
        <f t="shared" si="70"/>
        <v>1@ Impossibilidade/dificuldade de exercer seus direitos de titular ou perder controle sobre seus dados pessoais@
2. Dificuldade/Negativa de acesso pelo titular a contratos, serviços, produtos ou oportunidades (background check, scoring, profiling);</v>
      </c>
      <c r="I137">
        <f t="shared" si="64"/>
        <v>115</v>
      </c>
      <c r="J137">
        <f t="shared" si="71"/>
        <v>248</v>
      </c>
      <c r="K137">
        <f t="shared" si="72"/>
        <v>133</v>
      </c>
      <c r="L137" t="str">
        <f t="shared" si="73"/>
        <v>Dificuldade/Negativa de acesso pelo titular a contratos, serviços, produtos ou oportunidades (background check, scoring, profiling)</v>
      </c>
      <c r="M137" t="str">
        <f t="shared" si="74"/>
        <v>1@ Impossibilidade/dificuldade de exercer seus direitos de titular ou perder controle sobre seus dados pessoais@
2@ Dificuldade/Negativa de acesso pelo titular a contratos, serviços, produtos ou oportunidades (background check, scoring, profiling);</v>
      </c>
      <c r="N137" t="str">
        <f t="shared" si="75"/>
        <v>1@ Impossibilidade/dificuldade de exercer seus direitos de titular ou perder controle sobre seus dados pessoais@
2@ Dificuldade/Negativa de acesso pelo titular a contratos, serviços, produtos ou oportunidades (background check, scoring, profiling)@</v>
      </c>
      <c r="O137" t="e">
        <f t="shared" si="76"/>
        <v>#VALUE!</v>
      </c>
      <c r="P137" t="e">
        <f t="shared" si="77"/>
        <v>#VALUE!</v>
      </c>
      <c r="Q137" t="e">
        <f t="shared" si="78"/>
        <v>#VALUE!</v>
      </c>
      <c r="R137" t="e">
        <f t="shared" si="79"/>
        <v>#VALUE!</v>
      </c>
    </row>
    <row r="138" spans="1:18" ht="32.25" customHeight="1" x14ac:dyDescent="0.3">
      <c r="A138" s="16" t="s">
        <v>334</v>
      </c>
      <c r="B138" s="27" t="s">
        <v>2363</v>
      </c>
      <c r="C138">
        <f t="shared" si="65"/>
        <v>2</v>
      </c>
      <c r="D138">
        <f t="shared" si="66"/>
        <v>112</v>
      </c>
      <c r="E138">
        <f t="shared" si="67"/>
        <v>110</v>
      </c>
      <c r="F138" t="str">
        <f t="shared" si="68"/>
        <v>Impossibilidade/dificuldade de exercer seus direitos de titular ou perder controle sobre seus dados pessoais</v>
      </c>
      <c r="G138" t="str">
        <f t="shared" si="69"/>
        <v>1@ Impossibilidade/dificuldade de exercer seus direitos de titular ou perder controle sobre seus dados pessoais;
2. Dificuldade/Negativa de acesso pelo titular a contratos, serviços, produtos ou oportunidades (background check, scoring, profiling);</v>
      </c>
      <c r="H138" t="str">
        <f t="shared" si="70"/>
        <v>1@ Impossibilidade/dificuldade de exercer seus direitos de titular ou perder controle sobre seus dados pessoais@
2. Dificuldade/Negativa de acesso pelo titular a contratos, serviços, produtos ou oportunidades (background check, scoring, profiling);</v>
      </c>
      <c r="I138">
        <f t="shared" si="64"/>
        <v>115</v>
      </c>
      <c r="J138">
        <f t="shared" si="71"/>
        <v>248</v>
      </c>
      <c r="K138">
        <f t="shared" si="72"/>
        <v>133</v>
      </c>
      <c r="L138" t="str">
        <f t="shared" si="73"/>
        <v>Dificuldade/Negativa de acesso pelo titular a contratos, serviços, produtos ou oportunidades (background check, scoring, profiling)</v>
      </c>
      <c r="M138" t="str">
        <f t="shared" si="74"/>
        <v>1@ Impossibilidade/dificuldade de exercer seus direitos de titular ou perder controle sobre seus dados pessoais@
2@ Dificuldade/Negativa de acesso pelo titular a contratos, serviços, produtos ou oportunidades (background check, scoring, profiling);</v>
      </c>
      <c r="N138" t="str">
        <f t="shared" si="75"/>
        <v>1@ Impossibilidade/dificuldade de exercer seus direitos de titular ou perder controle sobre seus dados pessoais@
2@ Dificuldade/Negativa de acesso pelo titular a contratos, serviços, produtos ou oportunidades (background check, scoring, profiling)@</v>
      </c>
      <c r="O138" t="e">
        <f t="shared" si="76"/>
        <v>#VALUE!</v>
      </c>
      <c r="P138" t="e">
        <f t="shared" si="77"/>
        <v>#VALUE!</v>
      </c>
      <c r="Q138" t="e">
        <f t="shared" si="78"/>
        <v>#VALUE!</v>
      </c>
      <c r="R138" t="e">
        <f t="shared" si="79"/>
        <v>#VALUE!</v>
      </c>
    </row>
    <row r="139" spans="1:18" ht="32.25" customHeight="1" x14ac:dyDescent="0.3">
      <c r="A139" s="16" t="s">
        <v>336</v>
      </c>
      <c r="B139" s="27" t="s">
        <v>2351</v>
      </c>
      <c r="C139">
        <f t="shared" si="65"/>
        <v>2</v>
      </c>
      <c r="D139">
        <f t="shared" si="66"/>
        <v>112</v>
      </c>
      <c r="E139">
        <f t="shared" si="67"/>
        <v>110</v>
      </c>
      <c r="F139" t="str">
        <f t="shared" si="68"/>
        <v>Impossibilidade/dificuldade de exercer seus direitos de titular ou perder controle sobre seus dados pessoais</v>
      </c>
      <c r="G139" t="str">
        <f t="shared" si="69"/>
        <v>1@ Impossibilidade/dificuldade de exercer seus direitos de titular ou perder controle sobre seus dados pessoais;</v>
      </c>
      <c r="H139" t="str">
        <f t="shared" si="70"/>
        <v>1@ Impossibilidade/dificuldade de exercer seus direitos de titular ou perder controle sobre seus dados pessoais@</v>
      </c>
      <c r="I139" t="e">
        <f t="shared" si="64"/>
        <v>#VALUE!</v>
      </c>
      <c r="J139" t="e">
        <f t="shared" si="71"/>
        <v>#VALUE!</v>
      </c>
      <c r="K139" t="e">
        <f t="shared" si="72"/>
        <v>#VALUE!</v>
      </c>
      <c r="L139" t="e">
        <f t="shared" si="73"/>
        <v>#VALUE!</v>
      </c>
      <c r="M139" t="e">
        <f t="shared" si="74"/>
        <v>#VALUE!</v>
      </c>
      <c r="N139" t="e">
        <f t="shared" si="75"/>
        <v>#VALUE!</v>
      </c>
      <c r="O139" t="e">
        <f t="shared" si="76"/>
        <v>#VALUE!</v>
      </c>
      <c r="P139" t="e">
        <f t="shared" si="77"/>
        <v>#VALUE!</v>
      </c>
      <c r="Q139" t="e">
        <f t="shared" si="78"/>
        <v>#VALUE!</v>
      </c>
      <c r="R139" t="e">
        <f t="shared" si="79"/>
        <v>#VALUE!</v>
      </c>
    </row>
    <row r="140" spans="1:18" ht="32.25" customHeight="1" x14ac:dyDescent="0.3">
      <c r="A140" s="13" t="s">
        <v>338</v>
      </c>
      <c r="B140" s="14" t="s">
        <v>290</v>
      </c>
      <c r="C140">
        <f t="shared" si="65"/>
        <v>2</v>
      </c>
      <c r="D140">
        <f t="shared" si="66"/>
        <v>135</v>
      </c>
      <c r="E140">
        <f t="shared" si="67"/>
        <v>133</v>
      </c>
      <c r="F140" t="str">
        <f t="shared" si="68"/>
        <v>Dificuldade/Negativa de acesso pelo titular a contratos, serviços, produtos ou oportunidades (background check, scoring, profiling)</v>
      </c>
      <c r="G140" t="str">
        <f t="shared" si="69"/>
        <v>1@ Dificuldade/Negativa de acesso pelo titular a contratos, serviços, produtos ou oportunidades (background check, scoring, profiling);</v>
      </c>
      <c r="H140" t="str">
        <f t="shared" si="70"/>
        <v>1@ Dificuldade/Negativa de acesso pelo titular a contratos, serviços, produtos ou oportunidades (background check, scoring, profiling)@</v>
      </c>
      <c r="I140" t="e">
        <f t="shared" si="64"/>
        <v>#VALUE!</v>
      </c>
      <c r="J140" t="e">
        <f t="shared" si="71"/>
        <v>#VALUE!</v>
      </c>
      <c r="K140" t="e">
        <f t="shared" si="72"/>
        <v>#VALUE!</v>
      </c>
      <c r="L140" t="e">
        <f t="shared" si="73"/>
        <v>#VALUE!</v>
      </c>
      <c r="M140" t="e">
        <f t="shared" si="74"/>
        <v>#VALUE!</v>
      </c>
      <c r="N140" t="e">
        <f t="shared" si="75"/>
        <v>#VALUE!</v>
      </c>
      <c r="O140" t="e">
        <f t="shared" si="76"/>
        <v>#VALUE!</v>
      </c>
      <c r="P140" t="e">
        <f t="shared" si="77"/>
        <v>#VALUE!</v>
      </c>
      <c r="Q140" t="e">
        <f t="shared" si="78"/>
        <v>#VALUE!</v>
      </c>
      <c r="R140" t="e">
        <f t="shared" si="79"/>
        <v>#VALUE!</v>
      </c>
    </row>
    <row r="141" spans="1:18" ht="32.25" customHeight="1" x14ac:dyDescent="0.3">
      <c r="A141" s="13" t="s">
        <v>340</v>
      </c>
      <c r="B141" s="14" t="s">
        <v>290</v>
      </c>
      <c r="C141">
        <f t="shared" si="65"/>
        <v>2</v>
      </c>
      <c r="D141">
        <f t="shared" si="66"/>
        <v>135</v>
      </c>
      <c r="E141">
        <f t="shared" si="67"/>
        <v>133</v>
      </c>
      <c r="F141" t="str">
        <f t="shared" si="68"/>
        <v>Dificuldade/Negativa de acesso pelo titular a contratos, serviços, produtos ou oportunidades (background check, scoring, profiling)</v>
      </c>
      <c r="G141" t="str">
        <f t="shared" si="69"/>
        <v>1@ Dificuldade/Negativa de acesso pelo titular a contratos, serviços, produtos ou oportunidades (background check, scoring, profiling);</v>
      </c>
      <c r="H141" t="str">
        <f t="shared" si="70"/>
        <v>1@ Dificuldade/Negativa de acesso pelo titular a contratos, serviços, produtos ou oportunidades (background check, scoring, profiling)@</v>
      </c>
      <c r="I141" t="e">
        <f t="shared" si="64"/>
        <v>#VALUE!</v>
      </c>
      <c r="J141" t="e">
        <f t="shared" si="71"/>
        <v>#VALUE!</v>
      </c>
      <c r="K141" t="e">
        <f t="shared" si="72"/>
        <v>#VALUE!</v>
      </c>
      <c r="L141" t="e">
        <f t="shared" si="73"/>
        <v>#VALUE!</v>
      </c>
      <c r="M141" t="e">
        <f t="shared" si="74"/>
        <v>#VALUE!</v>
      </c>
      <c r="N141" t="e">
        <f t="shared" si="75"/>
        <v>#VALUE!</v>
      </c>
      <c r="O141" t="e">
        <f t="shared" si="76"/>
        <v>#VALUE!</v>
      </c>
      <c r="P141" t="e">
        <f t="shared" si="77"/>
        <v>#VALUE!</v>
      </c>
      <c r="Q141" t="e">
        <f t="shared" si="78"/>
        <v>#VALUE!</v>
      </c>
      <c r="R141" t="e">
        <f t="shared" si="79"/>
        <v>#VALUE!</v>
      </c>
    </row>
    <row r="142" spans="1:18" ht="32.25" customHeight="1" x14ac:dyDescent="0.3">
      <c r="A142" s="13" t="s">
        <v>341</v>
      </c>
      <c r="B142" s="14" t="s">
        <v>290</v>
      </c>
      <c r="C142">
        <f t="shared" si="65"/>
        <v>2</v>
      </c>
      <c r="D142">
        <f t="shared" si="66"/>
        <v>135</v>
      </c>
      <c r="E142">
        <f t="shared" si="67"/>
        <v>133</v>
      </c>
      <c r="F142" t="str">
        <f t="shared" si="68"/>
        <v>Dificuldade/Negativa de acesso pelo titular a contratos, serviços, produtos ou oportunidades (background check, scoring, profiling)</v>
      </c>
      <c r="G142" t="str">
        <f t="shared" si="69"/>
        <v>1@ Dificuldade/Negativa de acesso pelo titular a contratos, serviços, produtos ou oportunidades (background check, scoring, profiling);</v>
      </c>
      <c r="H142" t="str">
        <f t="shared" si="70"/>
        <v>1@ Dificuldade/Negativa de acesso pelo titular a contratos, serviços, produtos ou oportunidades (background check, scoring, profiling)@</v>
      </c>
      <c r="I142" t="e">
        <f t="shared" si="64"/>
        <v>#VALUE!</v>
      </c>
      <c r="J142" t="e">
        <f t="shared" si="71"/>
        <v>#VALUE!</v>
      </c>
      <c r="K142" t="e">
        <f t="shared" si="72"/>
        <v>#VALUE!</v>
      </c>
      <c r="L142" t="e">
        <f t="shared" si="73"/>
        <v>#VALUE!</v>
      </c>
      <c r="M142" t="e">
        <f t="shared" si="74"/>
        <v>#VALUE!</v>
      </c>
      <c r="N142" t="e">
        <f t="shared" si="75"/>
        <v>#VALUE!</v>
      </c>
      <c r="O142" t="e">
        <f t="shared" si="76"/>
        <v>#VALUE!</v>
      </c>
      <c r="P142" t="e">
        <f t="shared" si="77"/>
        <v>#VALUE!</v>
      </c>
      <c r="Q142" t="e">
        <f t="shared" si="78"/>
        <v>#VALUE!</v>
      </c>
      <c r="R142" t="e">
        <f t="shared" si="79"/>
        <v>#VALUE!</v>
      </c>
    </row>
    <row r="143" spans="1:18" ht="32.25" customHeight="1" x14ac:dyDescent="0.3">
      <c r="A143" s="16" t="s">
        <v>343</v>
      </c>
      <c r="B143" s="14" t="s">
        <v>290</v>
      </c>
      <c r="C143">
        <f t="shared" si="65"/>
        <v>2</v>
      </c>
      <c r="D143">
        <f t="shared" si="66"/>
        <v>135</v>
      </c>
      <c r="E143">
        <f t="shared" si="67"/>
        <v>133</v>
      </c>
      <c r="F143" t="str">
        <f t="shared" si="68"/>
        <v>Dificuldade/Negativa de acesso pelo titular a contratos, serviços, produtos ou oportunidades (background check, scoring, profiling)</v>
      </c>
      <c r="G143" t="str">
        <f t="shared" si="69"/>
        <v>1@ Dificuldade/Negativa de acesso pelo titular a contratos, serviços, produtos ou oportunidades (background check, scoring, profiling);</v>
      </c>
      <c r="H143" t="str">
        <f t="shared" si="70"/>
        <v>1@ Dificuldade/Negativa de acesso pelo titular a contratos, serviços, produtos ou oportunidades (background check, scoring, profiling)@</v>
      </c>
      <c r="I143" t="e">
        <f t="shared" si="64"/>
        <v>#VALUE!</v>
      </c>
      <c r="J143" t="e">
        <f t="shared" si="71"/>
        <v>#VALUE!</v>
      </c>
      <c r="K143" t="e">
        <f t="shared" si="72"/>
        <v>#VALUE!</v>
      </c>
      <c r="L143" t="e">
        <f t="shared" si="73"/>
        <v>#VALUE!</v>
      </c>
      <c r="M143" t="e">
        <f t="shared" si="74"/>
        <v>#VALUE!</v>
      </c>
      <c r="N143" t="e">
        <f t="shared" si="75"/>
        <v>#VALUE!</v>
      </c>
      <c r="O143" t="e">
        <f t="shared" si="76"/>
        <v>#VALUE!</v>
      </c>
      <c r="P143" t="e">
        <f t="shared" si="77"/>
        <v>#VALUE!</v>
      </c>
      <c r="Q143" t="e">
        <f t="shared" si="78"/>
        <v>#VALUE!</v>
      </c>
      <c r="R143" t="e">
        <f t="shared" si="79"/>
        <v>#VALUE!</v>
      </c>
    </row>
    <row r="144" spans="1:18" ht="32.25" customHeight="1" x14ac:dyDescent="0.3">
      <c r="A144" s="16" t="s">
        <v>344</v>
      </c>
      <c r="B144" s="14" t="s">
        <v>290</v>
      </c>
      <c r="C144">
        <f t="shared" si="65"/>
        <v>2</v>
      </c>
      <c r="D144">
        <f t="shared" si="66"/>
        <v>135</v>
      </c>
      <c r="E144">
        <f t="shared" si="67"/>
        <v>133</v>
      </c>
      <c r="F144" t="str">
        <f t="shared" si="68"/>
        <v>Dificuldade/Negativa de acesso pelo titular a contratos, serviços, produtos ou oportunidades (background check, scoring, profiling)</v>
      </c>
      <c r="G144" t="str">
        <f t="shared" si="69"/>
        <v>1@ Dificuldade/Negativa de acesso pelo titular a contratos, serviços, produtos ou oportunidades (background check, scoring, profiling);</v>
      </c>
      <c r="H144" t="str">
        <f t="shared" si="70"/>
        <v>1@ Dificuldade/Negativa de acesso pelo titular a contratos, serviços, produtos ou oportunidades (background check, scoring, profiling)@</v>
      </c>
      <c r="I144" t="e">
        <f t="shared" si="64"/>
        <v>#VALUE!</v>
      </c>
      <c r="J144" t="e">
        <f t="shared" si="71"/>
        <v>#VALUE!</v>
      </c>
      <c r="K144" t="e">
        <f t="shared" si="72"/>
        <v>#VALUE!</v>
      </c>
      <c r="L144" t="e">
        <f t="shared" si="73"/>
        <v>#VALUE!</v>
      </c>
      <c r="M144" t="e">
        <f t="shared" si="74"/>
        <v>#VALUE!</v>
      </c>
      <c r="N144" t="e">
        <f t="shared" si="75"/>
        <v>#VALUE!</v>
      </c>
      <c r="O144" t="e">
        <f t="shared" si="76"/>
        <v>#VALUE!</v>
      </c>
      <c r="P144" t="e">
        <f t="shared" si="77"/>
        <v>#VALUE!</v>
      </c>
      <c r="Q144" t="e">
        <f t="shared" si="78"/>
        <v>#VALUE!</v>
      </c>
      <c r="R144" t="e">
        <f t="shared" si="79"/>
        <v>#VALUE!</v>
      </c>
    </row>
    <row r="145" spans="1:18" ht="32.25" customHeight="1" x14ac:dyDescent="0.3">
      <c r="A145" s="16" t="s">
        <v>346</v>
      </c>
      <c r="B145" s="14" t="s">
        <v>290</v>
      </c>
      <c r="C145">
        <f t="shared" si="65"/>
        <v>2</v>
      </c>
      <c r="D145">
        <f t="shared" si="66"/>
        <v>135</v>
      </c>
      <c r="E145">
        <f t="shared" si="67"/>
        <v>133</v>
      </c>
      <c r="F145" t="str">
        <f t="shared" si="68"/>
        <v>Dificuldade/Negativa de acesso pelo titular a contratos, serviços, produtos ou oportunidades (background check, scoring, profiling)</v>
      </c>
      <c r="G145" t="str">
        <f t="shared" si="69"/>
        <v>1@ Dificuldade/Negativa de acesso pelo titular a contratos, serviços, produtos ou oportunidades (background check, scoring, profiling);</v>
      </c>
      <c r="H145" t="str">
        <f t="shared" si="70"/>
        <v>1@ Dificuldade/Negativa de acesso pelo titular a contratos, serviços, produtos ou oportunidades (background check, scoring, profiling)@</v>
      </c>
      <c r="I145" t="e">
        <f t="shared" si="64"/>
        <v>#VALUE!</v>
      </c>
      <c r="J145" t="e">
        <f t="shared" si="71"/>
        <v>#VALUE!</v>
      </c>
      <c r="K145" t="e">
        <f t="shared" si="72"/>
        <v>#VALUE!</v>
      </c>
      <c r="L145" t="e">
        <f t="shared" si="73"/>
        <v>#VALUE!</v>
      </c>
      <c r="M145" t="e">
        <f t="shared" si="74"/>
        <v>#VALUE!</v>
      </c>
      <c r="N145" t="e">
        <f t="shared" si="75"/>
        <v>#VALUE!</v>
      </c>
      <c r="O145" t="e">
        <f t="shared" si="76"/>
        <v>#VALUE!</v>
      </c>
      <c r="P145" t="e">
        <f t="shared" si="77"/>
        <v>#VALUE!</v>
      </c>
      <c r="Q145" t="e">
        <f t="shared" si="78"/>
        <v>#VALUE!</v>
      </c>
      <c r="R145" t="e">
        <f t="shared" si="79"/>
        <v>#VALUE!</v>
      </c>
    </row>
    <row r="146" spans="1:18" ht="32.25" customHeight="1" x14ac:dyDescent="0.3">
      <c r="A146" s="16" t="s">
        <v>347</v>
      </c>
      <c r="B146" s="14" t="s">
        <v>290</v>
      </c>
      <c r="C146">
        <f t="shared" si="65"/>
        <v>2</v>
      </c>
      <c r="D146">
        <f t="shared" si="66"/>
        <v>135</v>
      </c>
      <c r="E146">
        <f t="shared" si="67"/>
        <v>133</v>
      </c>
      <c r="F146" t="str">
        <f t="shared" si="68"/>
        <v>Dificuldade/Negativa de acesso pelo titular a contratos, serviços, produtos ou oportunidades (background check, scoring, profiling)</v>
      </c>
      <c r="G146" t="str">
        <f t="shared" si="69"/>
        <v>1@ Dificuldade/Negativa de acesso pelo titular a contratos, serviços, produtos ou oportunidades (background check, scoring, profiling);</v>
      </c>
      <c r="H146" t="str">
        <f t="shared" si="70"/>
        <v>1@ Dificuldade/Negativa de acesso pelo titular a contratos, serviços, produtos ou oportunidades (background check, scoring, profiling)@</v>
      </c>
      <c r="I146" t="e">
        <f t="shared" si="64"/>
        <v>#VALUE!</v>
      </c>
      <c r="J146" t="e">
        <f t="shared" si="71"/>
        <v>#VALUE!</v>
      </c>
      <c r="K146" t="e">
        <f t="shared" si="72"/>
        <v>#VALUE!</v>
      </c>
      <c r="L146" t="e">
        <f t="shared" si="73"/>
        <v>#VALUE!</v>
      </c>
      <c r="M146" t="e">
        <f t="shared" si="74"/>
        <v>#VALUE!</v>
      </c>
      <c r="N146" t="e">
        <f t="shared" si="75"/>
        <v>#VALUE!</v>
      </c>
      <c r="O146" t="e">
        <f t="shared" si="76"/>
        <v>#VALUE!</v>
      </c>
      <c r="P146" t="e">
        <f t="shared" si="77"/>
        <v>#VALUE!</v>
      </c>
      <c r="Q146" t="e">
        <f t="shared" si="78"/>
        <v>#VALUE!</v>
      </c>
      <c r="R146" t="e">
        <f t="shared" si="79"/>
        <v>#VALUE!</v>
      </c>
    </row>
    <row r="147" spans="1:18" ht="32.25" customHeight="1" x14ac:dyDescent="0.3">
      <c r="A147" s="16" t="s">
        <v>348</v>
      </c>
      <c r="B147" s="14" t="s">
        <v>290</v>
      </c>
      <c r="C147">
        <f t="shared" si="65"/>
        <v>2</v>
      </c>
      <c r="D147">
        <f t="shared" si="66"/>
        <v>135</v>
      </c>
      <c r="E147">
        <f t="shared" si="67"/>
        <v>133</v>
      </c>
      <c r="F147" t="str">
        <f t="shared" si="68"/>
        <v>Dificuldade/Negativa de acesso pelo titular a contratos, serviços, produtos ou oportunidades (background check, scoring, profiling)</v>
      </c>
      <c r="G147" t="str">
        <f t="shared" si="69"/>
        <v>1@ Dificuldade/Negativa de acesso pelo titular a contratos, serviços, produtos ou oportunidades (background check, scoring, profiling);</v>
      </c>
      <c r="H147" t="str">
        <f t="shared" si="70"/>
        <v>1@ Dificuldade/Negativa de acesso pelo titular a contratos, serviços, produtos ou oportunidades (background check, scoring, profiling)@</v>
      </c>
      <c r="I147" t="e">
        <f t="shared" si="64"/>
        <v>#VALUE!</v>
      </c>
      <c r="J147" t="e">
        <f t="shared" si="71"/>
        <v>#VALUE!</v>
      </c>
      <c r="K147" t="e">
        <f t="shared" si="72"/>
        <v>#VALUE!</v>
      </c>
      <c r="L147" t="e">
        <f t="shared" si="73"/>
        <v>#VALUE!</v>
      </c>
      <c r="M147" t="e">
        <f t="shared" si="74"/>
        <v>#VALUE!</v>
      </c>
      <c r="N147" t="e">
        <f t="shared" si="75"/>
        <v>#VALUE!</v>
      </c>
      <c r="O147" t="e">
        <f t="shared" si="76"/>
        <v>#VALUE!</v>
      </c>
      <c r="P147" t="e">
        <f t="shared" si="77"/>
        <v>#VALUE!</v>
      </c>
      <c r="Q147" t="e">
        <f t="shared" si="78"/>
        <v>#VALUE!</v>
      </c>
      <c r="R147" t="e">
        <f t="shared" si="79"/>
        <v>#VALUE!</v>
      </c>
    </row>
    <row r="148" spans="1:18" ht="32.25" customHeight="1" x14ac:dyDescent="0.3">
      <c r="A148" s="16" t="s">
        <v>349</v>
      </c>
      <c r="B148" s="14" t="s">
        <v>290</v>
      </c>
      <c r="C148">
        <f t="shared" si="65"/>
        <v>2</v>
      </c>
      <c r="D148">
        <f t="shared" si="66"/>
        <v>135</v>
      </c>
      <c r="E148">
        <f t="shared" si="67"/>
        <v>133</v>
      </c>
      <c r="F148" t="str">
        <f t="shared" si="68"/>
        <v>Dificuldade/Negativa de acesso pelo titular a contratos, serviços, produtos ou oportunidades (background check, scoring, profiling)</v>
      </c>
      <c r="G148" t="str">
        <f t="shared" si="69"/>
        <v>1@ Dificuldade/Negativa de acesso pelo titular a contratos, serviços, produtos ou oportunidades (background check, scoring, profiling);</v>
      </c>
      <c r="H148" t="str">
        <f t="shared" si="70"/>
        <v>1@ Dificuldade/Negativa de acesso pelo titular a contratos, serviços, produtos ou oportunidades (background check, scoring, profiling)@</v>
      </c>
      <c r="I148" t="e">
        <f t="shared" si="64"/>
        <v>#VALUE!</v>
      </c>
      <c r="J148" t="e">
        <f t="shared" si="71"/>
        <v>#VALUE!</v>
      </c>
      <c r="K148" t="e">
        <f t="shared" si="72"/>
        <v>#VALUE!</v>
      </c>
      <c r="L148" t="e">
        <f t="shared" si="73"/>
        <v>#VALUE!</v>
      </c>
      <c r="M148" t="e">
        <f t="shared" si="74"/>
        <v>#VALUE!</v>
      </c>
      <c r="N148" t="e">
        <f t="shared" si="75"/>
        <v>#VALUE!</v>
      </c>
      <c r="O148" t="e">
        <f t="shared" si="76"/>
        <v>#VALUE!</v>
      </c>
      <c r="P148" t="e">
        <f t="shared" si="77"/>
        <v>#VALUE!</v>
      </c>
      <c r="Q148" t="e">
        <f t="shared" si="78"/>
        <v>#VALUE!</v>
      </c>
      <c r="R148" t="e">
        <f t="shared" si="79"/>
        <v>#VALUE!</v>
      </c>
    </row>
    <row r="149" spans="1:18" ht="32.25" customHeight="1" x14ac:dyDescent="0.3">
      <c r="A149" s="16" t="s">
        <v>350</v>
      </c>
      <c r="B149" s="14" t="s">
        <v>2366</v>
      </c>
      <c r="C149">
        <f t="shared" si="65"/>
        <v>3</v>
      </c>
      <c r="D149">
        <f t="shared" si="66"/>
        <v>136</v>
      </c>
      <c r="E149">
        <f t="shared" si="67"/>
        <v>133</v>
      </c>
      <c r="F149" t="str">
        <f t="shared" si="68"/>
        <v>Dificuldade/Negativa de acesso pelo titular a contratos, serviços, produtos ou oportunidades (background check, scoring, profiling)</v>
      </c>
      <c r="G149" t="str">
        <f t="shared" si="69"/>
        <v> 1@ Dificuldade/Negativa de acesso pelo titular a contratos, serviços, produtos ou oportunidades (background check, scoring, profiling);</v>
      </c>
      <c r="H149" t="str">
        <f t="shared" si="70"/>
        <v> 1@ Dificuldade/Negativa de acesso pelo titular a contratos, serviços, produtos ou oportunidades (background check, scoring, profiling)@</v>
      </c>
      <c r="I149" t="e">
        <f t="shared" si="64"/>
        <v>#VALUE!</v>
      </c>
      <c r="J149" t="e">
        <f t="shared" si="71"/>
        <v>#VALUE!</v>
      </c>
      <c r="K149" t="e">
        <f t="shared" si="72"/>
        <v>#VALUE!</v>
      </c>
      <c r="L149" t="e">
        <f t="shared" si="73"/>
        <v>#VALUE!</v>
      </c>
      <c r="M149" t="e">
        <f t="shared" si="74"/>
        <v>#VALUE!</v>
      </c>
      <c r="N149" t="e">
        <f t="shared" si="75"/>
        <v>#VALUE!</v>
      </c>
      <c r="O149" t="e">
        <f t="shared" si="76"/>
        <v>#VALUE!</v>
      </c>
      <c r="P149" t="e">
        <f t="shared" si="77"/>
        <v>#VALUE!</v>
      </c>
      <c r="Q149" t="e">
        <f t="shared" si="78"/>
        <v>#VALUE!</v>
      </c>
      <c r="R149" t="e">
        <f t="shared" si="79"/>
        <v>#VALUE!</v>
      </c>
    </row>
    <row r="150" spans="1:18" ht="32.25" customHeight="1" x14ac:dyDescent="0.3">
      <c r="A150" s="16" t="s">
        <v>351</v>
      </c>
      <c r="B150" s="14" t="s">
        <v>2366</v>
      </c>
      <c r="C150">
        <f t="shared" si="65"/>
        <v>3</v>
      </c>
      <c r="D150">
        <f t="shared" si="66"/>
        <v>136</v>
      </c>
      <c r="E150">
        <f t="shared" si="67"/>
        <v>133</v>
      </c>
      <c r="F150" t="str">
        <f t="shared" si="68"/>
        <v>Dificuldade/Negativa de acesso pelo titular a contratos, serviços, produtos ou oportunidades (background check, scoring, profiling)</v>
      </c>
      <c r="G150" t="str">
        <f t="shared" si="69"/>
        <v> 1@ Dificuldade/Negativa de acesso pelo titular a contratos, serviços, produtos ou oportunidades (background check, scoring, profiling);</v>
      </c>
      <c r="H150" t="str">
        <f t="shared" si="70"/>
        <v> 1@ Dificuldade/Negativa de acesso pelo titular a contratos, serviços, produtos ou oportunidades (background check, scoring, profiling)@</v>
      </c>
      <c r="I150" t="e">
        <f t="shared" si="64"/>
        <v>#VALUE!</v>
      </c>
      <c r="J150" t="e">
        <f t="shared" si="71"/>
        <v>#VALUE!</v>
      </c>
      <c r="K150" t="e">
        <f t="shared" si="72"/>
        <v>#VALUE!</v>
      </c>
      <c r="L150" t="e">
        <f t="shared" si="73"/>
        <v>#VALUE!</v>
      </c>
      <c r="M150" t="e">
        <f t="shared" si="74"/>
        <v>#VALUE!</v>
      </c>
      <c r="N150" t="e">
        <f t="shared" si="75"/>
        <v>#VALUE!</v>
      </c>
      <c r="O150" t="e">
        <f t="shared" si="76"/>
        <v>#VALUE!</v>
      </c>
      <c r="P150" t="e">
        <f t="shared" si="77"/>
        <v>#VALUE!</v>
      </c>
      <c r="Q150" t="e">
        <f t="shared" si="78"/>
        <v>#VALUE!</v>
      </c>
      <c r="R150" t="e">
        <f t="shared" si="79"/>
        <v>#VALUE!</v>
      </c>
    </row>
    <row r="151" spans="1:18" ht="32.25" customHeight="1" x14ac:dyDescent="0.3">
      <c r="A151" s="16" t="s">
        <v>352</v>
      </c>
      <c r="B151" s="14" t="s">
        <v>2366</v>
      </c>
      <c r="C151">
        <f t="shared" si="65"/>
        <v>3</v>
      </c>
      <c r="D151">
        <f t="shared" si="66"/>
        <v>136</v>
      </c>
      <c r="E151">
        <f t="shared" si="67"/>
        <v>133</v>
      </c>
      <c r="F151" t="str">
        <f t="shared" si="68"/>
        <v>Dificuldade/Negativa de acesso pelo titular a contratos, serviços, produtos ou oportunidades (background check, scoring, profiling)</v>
      </c>
      <c r="G151" t="str">
        <f t="shared" si="69"/>
        <v> 1@ Dificuldade/Negativa de acesso pelo titular a contratos, serviços, produtos ou oportunidades (background check, scoring, profiling);</v>
      </c>
      <c r="H151" t="str">
        <f t="shared" si="70"/>
        <v> 1@ Dificuldade/Negativa de acesso pelo titular a contratos, serviços, produtos ou oportunidades (background check, scoring, profiling)@</v>
      </c>
      <c r="I151" t="e">
        <f t="shared" si="64"/>
        <v>#VALUE!</v>
      </c>
      <c r="J151" t="e">
        <f t="shared" si="71"/>
        <v>#VALUE!</v>
      </c>
      <c r="K151" t="e">
        <f t="shared" si="72"/>
        <v>#VALUE!</v>
      </c>
      <c r="L151" t="e">
        <f t="shared" si="73"/>
        <v>#VALUE!</v>
      </c>
      <c r="M151" t="e">
        <f t="shared" si="74"/>
        <v>#VALUE!</v>
      </c>
      <c r="N151" t="e">
        <f t="shared" si="75"/>
        <v>#VALUE!</v>
      </c>
      <c r="O151" t="e">
        <f t="shared" si="76"/>
        <v>#VALUE!</v>
      </c>
      <c r="P151" t="e">
        <f t="shared" si="77"/>
        <v>#VALUE!</v>
      </c>
      <c r="Q151" t="e">
        <f t="shared" si="78"/>
        <v>#VALUE!</v>
      </c>
      <c r="R151" t="e">
        <f t="shared" si="79"/>
        <v>#VALUE!</v>
      </c>
    </row>
    <row r="152" spans="1:18" ht="32.25" customHeight="1" x14ac:dyDescent="0.3">
      <c r="A152" s="16" t="s">
        <v>353</v>
      </c>
      <c r="B152" s="14" t="s">
        <v>290</v>
      </c>
      <c r="C152">
        <f t="shared" si="65"/>
        <v>2</v>
      </c>
      <c r="D152">
        <f t="shared" si="66"/>
        <v>135</v>
      </c>
      <c r="E152">
        <f t="shared" si="67"/>
        <v>133</v>
      </c>
      <c r="F152" t="str">
        <f t="shared" si="68"/>
        <v>Dificuldade/Negativa de acesso pelo titular a contratos, serviços, produtos ou oportunidades (background check, scoring, profiling)</v>
      </c>
      <c r="G152" t="str">
        <f t="shared" si="69"/>
        <v>1@ Dificuldade/Negativa de acesso pelo titular a contratos, serviços, produtos ou oportunidades (background check, scoring, profiling);</v>
      </c>
      <c r="H152" t="str">
        <f t="shared" si="70"/>
        <v>1@ Dificuldade/Negativa de acesso pelo titular a contratos, serviços, produtos ou oportunidades (background check, scoring, profiling)@</v>
      </c>
      <c r="I152" t="e">
        <f t="shared" si="64"/>
        <v>#VALUE!</v>
      </c>
      <c r="J152" t="e">
        <f t="shared" si="71"/>
        <v>#VALUE!</v>
      </c>
      <c r="K152" t="e">
        <f t="shared" si="72"/>
        <v>#VALUE!</v>
      </c>
      <c r="L152" t="e">
        <f t="shared" si="73"/>
        <v>#VALUE!</v>
      </c>
      <c r="M152" t="e">
        <f t="shared" si="74"/>
        <v>#VALUE!</v>
      </c>
      <c r="N152" t="e">
        <f t="shared" si="75"/>
        <v>#VALUE!</v>
      </c>
      <c r="O152" t="e">
        <f t="shared" si="76"/>
        <v>#VALUE!</v>
      </c>
      <c r="P152" t="e">
        <f t="shared" si="77"/>
        <v>#VALUE!</v>
      </c>
      <c r="Q152" t="e">
        <f t="shared" si="78"/>
        <v>#VALUE!</v>
      </c>
      <c r="R152" t="e">
        <f t="shared" si="79"/>
        <v>#VALUE!</v>
      </c>
    </row>
    <row r="153" spans="1:18" ht="32.25" customHeight="1" x14ac:dyDescent="0.3">
      <c r="A153" s="16" t="s">
        <v>354</v>
      </c>
      <c r="B153" s="14" t="s">
        <v>290</v>
      </c>
      <c r="C153">
        <f t="shared" si="65"/>
        <v>2</v>
      </c>
      <c r="D153">
        <f t="shared" si="66"/>
        <v>135</v>
      </c>
      <c r="E153">
        <f t="shared" si="67"/>
        <v>133</v>
      </c>
      <c r="F153" t="str">
        <f t="shared" si="68"/>
        <v>Dificuldade/Negativa de acesso pelo titular a contratos, serviços, produtos ou oportunidades (background check, scoring, profiling)</v>
      </c>
      <c r="G153" t="str">
        <f t="shared" si="69"/>
        <v>1@ Dificuldade/Negativa de acesso pelo titular a contratos, serviços, produtos ou oportunidades (background check, scoring, profiling);</v>
      </c>
      <c r="H153" t="str">
        <f t="shared" si="70"/>
        <v>1@ Dificuldade/Negativa de acesso pelo titular a contratos, serviços, produtos ou oportunidades (background check, scoring, profiling)@</v>
      </c>
      <c r="I153" t="e">
        <f t="shared" si="64"/>
        <v>#VALUE!</v>
      </c>
      <c r="J153" t="e">
        <f t="shared" si="71"/>
        <v>#VALUE!</v>
      </c>
      <c r="K153" t="e">
        <f t="shared" si="72"/>
        <v>#VALUE!</v>
      </c>
      <c r="L153" t="e">
        <f t="shared" si="73"/>
        <v>#VALUE!</v>
      </c>
      <c r="M153" t="e">
        <f t="shared" si="74"/>
        <v>#VALUE!</v>
      </c>
      <c r="N153" t="e">
        <f t="shared" si="75"/>
        <v>#VALUE!</v>
      </c>
      <c r="O153" t="e">
        <f t="shared" si="76"/>
        <v>#VALUE!</v>
      </c>
      <c r="P153" t="e">
        <f t="shared" si="77"/>
        <v>#VALUE!</v>
      </c>
      <c r="Q153" t="e">
        <f t="shared" si="78"/>
        <v>#VALUE!</v>
      </c>
      <c r="R153" t="e">
        <f t="shared" si="79"/>
        <v>#VALUE!</v>
      </c>
    </row>
    <row r="154" spans="1:18" ht="32.25" customHeight="1" x14ac:dyDescent="0.3">
      <c r="A154" s="16" t="s">
        <v>355</v>
      </c>
      <c r="B154" s="14" t="s">
        <v>2366</v>
      </c>
      <c r="C154">
        <f t="shared" si="65"/>
        <v>3</v>
      </c>
      <c r="D154">
        <f t="shared" si="66"/>
        <v>136</v>
      </c>
      <c r="E154">
        <f t="shared" si="67"/>
        <v>133</v>
      </c>
      <c r="F154" t="str">
        <f t="shared" si="68"/>
        <v>Dificuldade/Negativa de acesso pelo titular a contratos, serviços, produtos ou oportunidades (background check, scoring, profiling)</v>
      </c>
      <c r="G154" t="str">
        <f t="shared" si="69"/>
        <v> 1@ Dificuldade/Negativa de acesso pelo titular a contratos, serviços, produtos ou oportunidades (background check, scoring, profiling);</v>
      </c>
      <c r="H154" t="str">
        <f t="shared" si="70"/>
        <v> 1@ Dificuldade/Negativa de acesso pelo titular a contratos, serviços, produtos ou oportunidades (background check, scoring, profiling)@</v>
      </c>
      <c r="I154" t="e">
        <f t="shared" si="64"/>
        <v>#VALUE!</v>
      </c>
      <c r="J154" t="e">
        <f t="shared" si="71"/>
        <v>#VALUE!</v>
      </c>
      <c r="K154" t="e">
        <f t="shared" si="72"/>
        <v>#VALUE!</v>
      </c>
      <c r="L154" t="e">
        <f t="shared" si="73"/>
        <v>#VALUE!</v>
      </c>
      <c r="M154" t="e">
        <f t="shared" si="74"/>
        <v>#VALUE!</v>
      </c>
      <c r="N154" t="e">
        <f t="shared" si="75"/>
        <v>#VALUE!</v>
      </c>
      <c r="O154" t="e">
        <f t="shared" si="76"/>
        <v>#VALUE!</v>
      </c>
      <c r="P154" t="e">
        <f t="shared" si="77"/>
        <v>#VALUE!</v>
      </c>
      <c r="Q154" t="e">
        <f t="shared" si="78"/>
        <v>#VALUE!</v>
      </c>
      <c r="R154" t="e">
        <f t="shared" si="79"/>
        <v>#VALUE!</v>
      </c>
    </row>
    <row r="155" spans="1:18" ht="32.25" customHeight="1" x14ac:dyDescent="0.3">
      <c r="A155" s="16" t="s">
        <v>356</v>
      </c>
      <c r="B155" s="14" t="s">
        <v>2366</v>
      </c>
      <c r="C155">
        <f t="shared" si="65"/>
        <v>3</v>
      </c>
      <c r="D155">
        <f t="shared" si="66"/>
        <v>136</v>
      </c>
      <c r="E155">
        <f t="shared" si="67"/>
        <v>133</v>
      </c>
      <c r="F155" t="str">
        <f t="shared" si="68"/>
        <v>Dificuldade/Negativa de acesso pelo titular a contratos, serviços, produtos ou oportunidades (background check, scoring, profiling)</v>
      </c>
      <c r="G155" t="str">
        <f t="shared" si="69"/>
        <v> 1@ Dificuldade/Negativa de acesso pelo titular a contratos, serviços, produtos ou oportunidades (background check, scoring, profiling);</v>
      </c>
      <c r="H155" t="str">
        <f t="shared" si="70"/>
        <v> 1@ Dificuldade/Negativa de acesso pelo titular a contratos, serviços, produtos ou oportunidades (background check, scoring, profiling)@</v>
      </c>
      <c r="I155" t="e">
        <f t="shared" si="64"/>
        <v>#VALUE!</v>
      </c>
      <c r="J155" t="e">
        <f t="shared" si="71"/>
        <v>#VALUE!</v>
      </c>
      <c r="K155" t="e">
        <f t="shared" si="72"/>
        <v>#VALUE!</v>
      </c>
      <c r="L155" t="e">
        <f t="shared" si="73"/>
        <v>#VALUE!</v>
      </c>
      <c r="M155" t="e">
        <f t="shared" si="74"/>
        <v>#VALUE!</v>
      </c>
      <c r="N155" t="e">
        <f t="shared" si="75"/>
        <v>#VALUE!</v>
      </c>
      <c r="O155" t="e">
        <f t="shared" si="76"/>
        <v>#VALUE!</v>
      </c>
      <c r="P155" t="e">
        <f t="shared" si="77"/>
        <v>#VALUE!</v>
      </c>
      <c r="Q155" t="e">
        <f t="shared" si="78"/>
        <v>#VALUE!</v>
      </c>
      <c r="R155" t="e">
        <f t="shared" si="79"/>
        <v>#VALUE!</v>
      </c>
    </row>
    <row r="156" spans="1:18" ht="32.25" customHeight="1" x14ac:dyDescent="0.3">
      <c r="A156" s="16" t="s">
        <v>397</v>
      </c>
      <c r="B156" s="14" t="s">
        <v>2366</v>
      </c>
      <c r="C156">
        <f t="shared" si="65"/>
        <v>3</v>
      </c>
      <c r="D156">
        <f t="shared" si="66"/>
        <v>136</v>
      </c>
      <c r="E156">
        <f t="shared" si="67"/>
        <v>133</v>
      </c>
      <c r="F156" t="str">
        <f t="shared" si="68"/>
        <v>Dificuldade/Negativa de acesso pelo titular a contratos, serviços, produtos ou oportunidades (background check, scoring, profiling)</v>
      </c>
      <c r="G156" t="str">
        <f t="shared" si="69"/>
        <v> 1@ Dificuldade/Negativa de acesso pelo titular a contratos, serviços, produtos ou oportunidades (background check, scoring, profiling);</v>
      </c>
      <c r="H156" t="str">
        <f t="shared" si="70"/>
        <v> 1@ Dificuldade/Negativa de acesso pelo titular a contratos, serviços, produtos ou oportunidades (background check, scoring, profiling)@</v>
      </c>
      <c r="I156" t="e">
        <f t="shared" si="64"/>
        <v>#VALUE!</v>
      </c>
      <c r="J156" t="e">
        <f t="shared" si="71"/>
        <v>#VALUE!</v>
      </c>
      <c r="K156" t="e">
        <f t="shared" si="72"/>
        <v>#VALUE!</v>
      </c>
      <c r="L156" t="e">
        <f t="shared" si="73"/>
        <v>#VALUE!</v>
      </c>
      <c r="M156" t="e">
        <f t="shared" si="74"/>
        <v>#VALUE!</v>
      </c>
      <c r="N156" t="e">
        <f t="shared" si="75"/>
        <v>#VALUE!</v>
      </c>
      <c r="O156" t="e">
        <f t="shared" si="76"/>
        <v>#VALUE!</v>
      </c>
      <c r="P156" t="e">
        <f t="shared" si="77"/>
        <v>#VALUE!</v>
      </c>
      <c r="Q156" t="e">
        <f t="shared" si="78"/>
        <v>#VALUE!</v>
      </c>
      <c r="R156" t="e">
        <f t="shared" si="79"/>
        <v>#VALUE!</v>
      </c>
    </row>
    <row r="157" spans="1:18" ht="32.25" customHeight="1" x14ac:dyDescent="0.3">
      <c r="A157" s="16" t="s">
        <v>357</v>
      </c>
      <c r="B157" s="14" t="s">
        <v>2363</v>
      </c>
      <c r="C157">
        <f t="shared" si="65"/>
        <v>2</v>
      </c>
      <c r="D157">
        <f t="shared" si="66"/>
        <v>112</v>
      </c>
      <c r="E157">
        <f t="shared" si="67"/>
        <v>110</v>
      </c>
      <c r="F157" t="str">
        <f t="shared" si="68"/>
        <v>Impossibilidade/dificuldade de exercer seus direitos de titular ou perder controle sobre seus dados pessoais</v>
      </c>
      <c r="G157" t="str">
        <f t="shared" si="69"/>
        <v>1@ Impossibilidade/dificuldade de exercer seus direitos de titular ou perder controle sobre seus dados pessoais;
2. Dificuldade/Negativa de acesso pelo titular a contratos, serviços, produtos ou oportunidades (background check, scoring, profiling);</v>
      </c>
      <c r="H157" t="str">
        <f t="shared" si="70"/>
        <v>1@ Impossibilidade/dificuldade de exercer seus direitos de titular ou perder controle sobre seus dados pessoais@
2. Dificuldade/Negativa de acesso pelo titular a contratos, serviços, produtos ou oportunidades (background check, scoring, profiling);</v>
      </c>
      <c r="I157">
        <f t="shared" ref="I157:I178" si="80">SEARCHB(".",G157,1)</f>
        <v>115</v>
      </c>
      <c r="J157">
        <f t="shared" si="71"/>
        <v>248</v>
      </c>
      <c r="K157">
        <f t="shared" si="72"/>
        <v>133</v>
      </c>
      <c r="L157" t="str">
        <f t="shared" si="73"/>
        <v>Dificuldade/Negativa de acesso pelo titular a contratos, serviços, produtos ou oportunidades (background check, scoring, profiling)</v>
      </c>
      <c r="M157" t="str">
        <f t="shared" si="74"/>
        <v>1@ Impossibilidade/dificuldade de exercer seus direitos de titular ou perder controle sobre seus dados pessoais@
2@ Dificuldade/Negativa de acesso pelo titular a contratos, serviços, produtos ou oportunidades (background check, scoring, profiling);</v>
      </c>
      <c r="N157" t="str">
        <f t="shared" si="75"/>
        <v>1@ Impossibilidade/dificuldade de exercer seus direitos de titular ou perder controle sobre seus dados pessoais@
2@ Dificuldade/Negativa de acesso pelo titular a contratos, serviços, produtos ou oportunidades (background check, scoring, profiling)@</v>
      </c>
      <c r="O157" t="e">
        <f t="shared" si="76"/>
        <v>#VALUE!</v>
      </c>
      <c r="P157" t="e">
        <f t="shared" si="77"/>
        <v>#VALUE!</v>
      </c>
      <c r="Q157" t="e">
        <f t="shared" si="78"/>
        <v>#VALUE!</v>
      </c>
      <c r="R157" t="e">
        <f t="shared" si="79"/>
        <v>#VALUE!</v>
      </c>
    </row>
    <row r="158" spans="1:18" ht="32.25" customHeight="1" x14ac:dyDescent="0.3">
      <c r="A158" s="16" t="s">
        <v>359</v>
      </c>
      <c r="B158" s="14" t="s">
        <v>2363</v>
      </c>
      <c r="C158">
        <f t="shared" si="65"/>
        <v>2</v>
      </c>
      <c r="D158">
        <f t="shared" si="66"/>
        <v>112</v>
      </c>
      <c r="E158">
        <f t="shared" si="67"/>
        <v>110</v>
      </c>
      <c r="F158" t="str">
        <f t="shared" si="68"/>
        <v>Impossibilidade/dificuldade de exercer seus direitos de titular ou perder controle sobre seus dados pessoais</v>
      </c>
      <c r="G158" t="str">
        <f t="shared" si="69"/>
        <v>1@ Impossibilidade/dificuldade de exercer seus direitos de titular ou perder controle sobre seus dados pessoais;
2. Dificuldade/Negativa de acesso pelo titular a contratos, serviços, produtos ou oportunidades (background check, scoring, profiling);</v>
      </c>
      <c r="H158" t="str">
        <f t="shared" si="70"/>
        <v>1@ Impossibilidade/dificuldade de exercer seus direitos de titular ou perder controle sobre seus dados pessoais@
2. Dificuldade/Negativa de acesso pelo titular a contratos, serviços, produtos ou oportunidades (background check, scoring, profiling);</v>
      </c>
      <c r="I158">
        <f t="shared" si="80"/>
        <v>115</v>
      </c>
      <c r="J158">
        <f t="shared" si="71"/>
        <v>248</v>
      </c>
      <c r="K158">
        <f t="shared" si="72"/>
        <v>133</v>
      </c>
      <c r="L158" t="str">
        <f t="shared" si="73"/>
        <v>Dificuldade/Negativa de acesso pelo titular a contratos, serviços, produtos ou oportunidades (background check, scoring, profiling)</v>
      </c>
      <c r="M158" t="str">
        <f t="shared" si="74"/>
        <v>1@ Impossibilidade/dificuldade de exercer seus direitos de titular ou perder controle sobre seus dados pessoais@
2@ Dificuldade/Negativa de acesso pelo titular a contratos, serviços, produtos ou oportunidades (background check, scoring, profiling);</v>
      </c>
      <c r="N158" t="str">
        <f t="shared" si="75"/>
        <v>1@ Impossibilidade/dificuldade de exercer seus direitos de titular ou perder controle sobre seus dados pessoais@
2@ Dificuldade/Negativa de acesso pelo titular a contratos, serviços, produtos ou oportunidades (background check, scoring, profiling)@</v>
      </c>
      <c r="O158" t="e">
        <f t="shared" si="76"/>
        <v>#VALUE!</v>
      </c>
      <c r="P158" t="e">
        <f t="shared" si="77"/>
        <v>#VALUE!</v>
      </c>
      <c r="Q158" t="e">
        <f t="shared" si="78"/>
        <v>#VALUE!</v>
      </c>
      <c r="R158" t="e">
        <f t="shared" si="79"/>
        <v>#VALUE!</v>
      </c>
    </row>
    <row r="159" spans="1:18" ht="32.25" customHeight="1" x14ac:dyDescent="0.3">
      <c r="A159" s="16" t="s">
        <v>361</v>
      </c>
      <c r="B159" s="14" t="s">
        <v>2363</v>
      </c>
      <c r="C159">
        <f t="shared" si="65"/>
        <v>2</v>
      </c>
      <c r="D159">
        <f t="shared" si="66"/>
        <v>112</v>
      </c>
      <c r="E159">
        <f t="shared" si="67"/>
        <v>110</v>
      </c>
      <c r="F159" t="str">
        <f t="shared" si="68"/>
        <v>Impossibilidade/dificuldade de exercer seus direitos de titular ou perder controle sobre seus dados pessoais</v>
      </c>
      <c r="G159" t="str">
        <f t="shared" si="69"/>
        <v>1@ Impossibilidade/dificuldade de exercer seus direitos de titular ou perder controle sobre seus dados pessoais;
2. Dificuldade/Negativa de acesso pelo titular a contratos, serviços, produtos ou oportunidades (background check, scoring, profiling);</v>
      </c>
      <c r="H159" t="str">
        <f t="shared" si="70"/>
        <v>1@ Impossibilidade/dificuldade de exercer seus direitos de titular ou perder controle sobre seus dados pessoais@
2. Dificuldade/Negativa de acesso pelo titular a contratos, serviços, produtos ou oportunidades (background check, scoring, profiling);</v>
      </c>
      <c r="I159">
        <f t="shared" si="80"/>
        <v>115</v>
      </c>
      <c r="J159">
        <f t="shared" si="71"/>
        <v>248</v>
      </c>
      <c r="K159">
        <f t="shared" si="72"/>
        <v>133</v>
      </c>
      <c r="L159" t="str">
        <f t="shared" si="73"/>
        <v>Dificuldade/Negativa de acesso pelo titular a contratos, serviços, produtos ou oportunidades (background check, scoring, profiling)</v>
      </c>
      <c r="M159" t="str">
        <f t="shared" si="74"/>
        <v>1@ Impossibilidade/dificuldade de exercer seus direitos de titular ou perder controle sobre seus dados pessoais@
2@ Dificuldade/Negativa de acesso pelo titular a contratos, serviços, produtos ou oportunidades (background check, scoring, profiling);</v>
      </c>
      <c r="N159" t="str">
        <f t="shared" si="75"/>
        <v>1@ Impossibilidade/dificuldade de exercer seus direitos de titular ou perder controle sobre seus dados pessoais@
2@ Dificuldade/Negativa de acesso pelo titular a contratos, serviços, produtos ou oportunidades (background check, scoring, profiling)@</v>
      </c>
      <c r="O159" t="e">
        <f t="shared" si="76"/>
        <v>#VALUE!</v>
      </c>
      <c r="P159" t="e">
        <f t="shared" si="77"/>
        <v>#VALUE!</v>
      </c>
      <c r="Q159" t="e">
        <f t="shared" si="78"/>
        <v>#VALUE!</v>
      </c>
      <c r="R159" t="e">
        <f t="shared" si="79"/>
        <v>#VALUE!</v>
      </c>
    </row>
    <row r="160" spans="1:18" ht="32.25" customHeight="1" x14ac:dyDescent="0.3">
      <c r="A160" s="16" t="s">
        <v>362</v>
      </c>
      <c r="B160" s="15" t="s">
        <v>2367</v>
      </c>
      <c r="C160">
        <f t="shared" si="65"/>
        <v>2</v>
      </c>
      <c r="D160">
        <f t="shared" si="66"/>
        <v>53</v>
      </c>
      <c r="E160">
        <f t="shared" si="67"/>
        <v>51</v>
      </c>
      <c r="F160" t="str">
        <f t="shared" si="68"/>
        <v>Falsificação/Uso indevido de identidade ou fraude</v>
      </c>
      <c r="G160" t="str">
        <f t="shared" si="69"/>
        <v>1@ Falsificação/Uso indevido de identidade ou fraude;
2. Perpetuação de estereótipo (travar e restringir o titular em uma categoria específica imprecisa);</v>
      </c>
      <c r="H160" t="str">
        <f t="shared" si="70"/>
        <v>1@ Falsificação/Uso indevido de identidade ou fraude@
2. Perpetuação de estereótipo (travar e restringir o titular em uma categoria específica imprecisa);</v>
      </c>
      <c r="I160">
        <f t="shared" si="80"/>
        <v>56</v>
      </c>
      <c r="J160">
        <f t="shared" si="71"/>
        <v>154</v>
      </c>
      <c r="K160">
        <f t="shared" si="72"/>
        <v>98</v>
      </c>
      <c r="L160" t="str">
        <f t="shared" si="73"/>
        <v>Perpetuação de estereótipo (travar e restringir o titular em uma categoria específica imprecisa)</v>
      </c>
      <c r="M160" t="str">
        <f t="shared" si="74"/>
        <v>1@ Falsificação/Uso indevido de identidade ou fraude@
2@ Perpetuação de estereótipo (travar e restringir o titular em uma categoria específica imprecisa);</v>
      </c>
      <c r="N160" t="str">
        <f t="shared" si="75"/>
        <v>1@ Falsificação/Uso indevido de identidade ou fraude@
2@ Perpetuação de estereótipo (travar e restringir o titular em uma categoria específica imprecisa)@</v>
      </c>
      <c r="O160" t="e">
        <f t="shared" si="76"/>
        <v>#VALUE!</v>
      </c>
      <c r="P160" t="e">
        <f t="shared" si="77"/>
        <v>#VALUE!</v>
      </c>
      <c r="Q160" t="e">
        <f t="shared" si="78"/>
        <v>#VALUE!</v>
      </c>
      <c r="R160" t="e">
        <f t="shared" si="79"/>
        <v>#VALUE!</v>
      </c>
    </row>
    <row r="161" spans="1:18" ht="32.25" customHeight="1" x14ac:dyDescent="0.3">
      <c r="A161" s="16" t="s">
        <v>367</v>
      </c>
      <c r="B161" s="15" t="s">
        <v>2351</v>
      </c>
      <c r="C161">
        <f t="shared" si="65"/>
        <v>2</v>
      </c>
      <c r="D161">
        <f t="shared" si="66"/>
        <v>112</v>
      </c>
      <c r="E161">
        <f t="shared" si="67"/>
        <v>110</v>
      </c>
      <c r="F161" t="str">
        <f t="shared" si="68"/>
        <v>Impossibilidade/dificuldade de exercer seus direitos de titular ou perder controle sobre seus dados pessoais</v>
      </c>
      <c r="G161" t="str">
        <f t="shared" si="69"/>
        <v>1@ Impossibilidade/dificuldade de exercer seus direitos de titular ou perder controle sobre seus dados pessoais;</v>
      </c>
      <c r="H161" t="str">
        <f t="shared" si="70"/>
        <v>1@ Impossibilidade/dificuldade de exercer seus direitos de titular ou perder controle sobre seus dados pessoais@</v>
      </c>
      <c r="I161" t="e">
        <f t="shared" si="80"/>
        <v>#VALUE!</v>
      </c>
      <c r="J161" t="e">
        <f t="shared" si="71"/>
        <v>#VALUE!</v>
      </c>
      <c r="K161" t="e">
        <f t="shared" si="72"/>
        <v>#VALUE!</v>
      </c>
      <c r="L161" t="e">
        <f t="shared" si="73"/>
        <v>#VALUE!</v>
      </c>
      <c r="M161" t="e">
        <f t="shared" si="74"/>
        <v>#VALUE!</v>
      </c>
      <c r="N161" t="e">
        <f t="shared" si="75"/>
        <v>#VALUE!</v>
      </c>
      <c r="O161" t="e">
        <f t="shared" si="76"/>
        <v>#VALUE!</v>
      </c>
      <c r="P161" t="e">
        <f t="shared" si="77"/>
        <v>#VALUE!</v>
      </c>
      <c r="Q161" t="e">
        <f t="shared" si="78"/>
        <v>#VALUE!</v>
      </c>
      <c r="R161" t="e">
        <f t="shared" si="79"/>
        <v>#VALUE!</v>
      </c>
    </row>
    <row r="162" spans="1:18" ht="32.25" customHeight="1" x14ac:dyDescent="0.3">
      <c r="A162" s="16" t="s">
        <v>371</v>
      </c>
      <c r="B162" s="15" t="s">
        <v>2351</v>
      </c>
      <c r="C162">
        <f t="shared" ref="C162:C178" si="81">SEARCHB(".",B162,1)</f>
        <v>2</v>
      </c>
      <c r="D162">
        <f t="shared" ref="D162:D178" si="82">SEARCHB(";",B162,1)</f>
        <v>112</v>
      </c>
      <c r="E162">
        <f t="shared" ref="E162:E178" si="83">D162-C162</f>
        <v>110</v>
      </c>
      <c r="F162" t="str">
        <f t="shared" ref="F162:F178" si="84">MID(B162,C162+2,E162-2)</f>
        <v>Impossibilidade/dificuldade de exercer seus direitos de titular ou perder controle sobre seus dados pessoais</v>
      </c>
      <c r="G162" t="str">
        <f t="shared" ref="G162:G178" si="85">REPLACE(B162,C162,1,"@")</f>
        <v>1@ Impossibilidade/dificuldade de exercer seus direitos de titular ou perder controle sobre seus dados pessoais;</v>
      </c>
      <c r="H162" t="str">
        <f t="shared" ref="H162:H178" si="86">REPLACE(G162,D162,1,"@")</f>
        <v>1@ Impossibilidade/dificuldade de exercer seus direitos de titular ou perder controle sobre seus dados pessoais@</v>
      </c>
      <c r="I162" t="e">
        <f t="shared" si="80"/>
        <v>#VALUE!</v>
      </c>
      <c r="J162" t="e">
        <f t="shared" ref="J162:J178" si="87">SEARCHB(";",H162,1)</f>
        <v>#VALUE!</v>
      </c>
      <c r="K162" t="e">
        <f t="shared" ref="K162:K178" si="88">J162-I162</f>
        <v>#VALUE!</v>
      </c>
      <c r="L162" t="e">
        <f t="shared" ref="L162:L178" si="89">MID(H162,I162+2,K162-2)</f>
        <v>#VALUE!</v>
      </c>
      <c r="M162" t="e">
        <f t="shared" ref="M162:M178" si="90">REPLACE(H162,I162,1,"@")</f>
        <v>#VALUE!</v>
      </c>
      <c r="N162" t="e">
        <f t="shared" ref="N162:N178" si="91">REPLACE(M162,J162,1,"@")</f>
        <v>#VALUE!</v>
      </c>
      <c r="O162" t="e">
        <f t="shared" ref="O162:O178" si="92">SEARCHB(".",M162,1)</f>
        <v>#VALUE!</v>
      </c>
      <c r="P162" t="e">
        <f t="shared" ref="P162:P178" si="93">SEARCHB(";",N162,1)</f>
        <v>#VALUE!</v>
      </c>
      <c r="Q162" t="e">
        <f t="shared" ref="Q162:Q178" si="94">P162-O162</f>
        <v>#VALUE!</v>
      </c>
      <c r="R162" t="e">
        <f t="shared" ref="R162:R178" si="95">MID(N162,O162+2,P162-2)</f>
        <v>#VALUE!</v>
      </c>
    </row>
    <row r="163" spans="1:18" ht="32.25" customHeight="1" x14ac:dyDescent="0.3">
      <c r="A163" s="16" t="s">
        <v>374</v>
      </c>
      <c r="B163" s="15" t="s">
        <v>2351</v>
      </c>
      <c r="C163">
        <f t="shared" si="81"/>
        <v>2</v>
      </c>
      <c r="D163">
        <f t="shared" si="82"/>
        <v>112</v>
      </c>
      <c r="E163">
        <f t="shared" si="83"/>
        <v>110</v>
      </c>
      <c r="F163" t="str">
        <f t="shared" si="84"/>
        <v>Impossibilidade/dificuldade de exercer seus direitos de titular ou perder controle sobre seus dados pessoais</v>
      </c>
      <c r="G163" t="str">
        <f t="shared" si="85"/>
        <v>1@ Impossibilidade/dificuldade de exercer seus direitos de titular ou perder controle sobre seus dados pessoais;</v>
      </c>
      <c r="H163" t="str">
        <f t="shared" si="86"/>
        <v>1@ Impossibilidade/dificuldade de exercer seus direitos de titular ou perder controle sobre seus dados pessoais@</v>
      </c>
      <c r="I163" t="e">
        <f t="shared" si="80"/>
        <v>#VALUE!</v>
      </c>
      <c r="J163" t="e">
        <f t="shared" si="87"/>
        <v>#VALUE!</v>
      </c>
      <c r="K163" t="e">
        <f t="shared" si="88"/>
        <v>#VALUE!</v>
      </c>
      <c r="L163" t="e">
        <f t="shared" si="89"/>
        <v>#VALUE!</v>
      </c>
      <c r="M163" t="e">
        <f t="shared" si="90"/>
        <v>#VALUE!</v>
      </c>
      <c r="N163" t="e">
        <f t="shared" si="91"/>
        <v>#VALUE!</v>
      </c>
      <c r="O163" t="e">
        <f t="shared" si="92"/>
        <v>#VALUE!</v>
      </c>
      <c r="P163" t="e">
        <f t="shared" si="93"/>
        <v>#VALUE!</v>
      </c>
      <c r="Q163" t="e">
        <f t="shared" si="94"/>
        <v>#VALUE!</v>
      </c>
      <c r="R163" t="e">
        <f t="shared" si="95"/>
        <v>#VALUE!</v>
      </c>
    </row>
    <row r="164" spans="1:18" ht="32.25" customHeight="1" x14ac:dyDescent="0.3">
      <c r="A164" s="16" t="s">
        <v>375</v>
      </c>
      <c r="B164" s="15" t="s">
        <v>2351</v>
      </c>
      <c r="C164">
        <f t="shared" si="81"/>
        <v>2</v>
      </c>
      <c r="D164">
        <f t="shared" si="82"/>
        <v>112</v>
      </c>
      <c r="E164">
        <f t="shared" si="83"/>
        <v>110</v>
      </c>
      <c r="F164" t="str">
        <f t="shared" si="84"/>
        <v>Impossibilidade/dificuldade de exercer seus direitos de titular ou perder controle sobre seus dados pessoais</v>
      </c>
      <c r="G164" t="str">
        <f t="shared" si="85"/>
        <v>1@ Impossibilidade/dificuldade de exercer seus direitos de titular ou perder controle sobre seus dados pessoais;</v>
      </c>
      <c r="H164" t="str">
        <f t="shared" si="86"/>
        <v>1@ Impossibilidade/dificuldade de exercer seus direitos de titular ou perder controle sobre seus dados pessoais@</v>
      </c>
      <c r="I164" t="e">
        <f t="shared" si="80"/>
        <v>#VALUE!</v>
      </c>
      <c r="J164" t="e">
        <f t="shared" si="87"/>
        <v>#VALUE!</v>
      </c>
      <c r="K164" t="e">
        <f t="shared" si="88"/>
        <v>#VALUE!</v>
      </c>
      <c r="L164" t="e">
        <f t="shared" si="89"/>
        <v>#VALUE!</v>
      </c>
      <c r="M164" t="e">
        <f t="shared" si="90"/>
        <v>#VALUE!</v>
      </c>
      <c r="N164" t="e">
        <f t="shared" si="91"/>
        <v>#VALUE!</v>
      </c>
      <c r="O164" t="e">
        <f t="shared" si="92"/>
        <v>#VALUE!</v>
      </c>
      <c r="P164" t="e">
        <f t="shared" si="93"/>
        <v>#VALUE!</v>
      </c>
      <c r="Q164" t="e">
        <f t="shared" si="94"/>
        <v>#VALUE!</v>
      </c>
      <c r="R164" t="e">
        <f t="shared" si="95"/>
        <v>#VALUE!</v>
      </c>
    </row>
    <row r="165" spans="1:18" ht="32.25" customHeight="1" x14ac:dyDescent="0.3">
      <c r="A165" s="16" t="s">
        <v>377</v>
      </c>
      <c r="B165" s="13" t="s">
        <v>2351</v>
      </c>
      <c r="C165">
        <f t="shared" si="81"/>
        <v>2</v>
      </c>
      <c r="D165">
        <f t="shared" si="82"/>
        <v>112</v>
      </c>
      <c r="E165">
        <f t="shared" si="83"/>
        <v>110</v>
      </c>
      <c r="F165" t="str">
        <f t="shared" si="84"/>
        <v>Impossibilidade/dificuldade de exercer seus direitos de titular ou perder controle sobre seus dados pessoais</v>
      </c>
      <c r="G165" t="str">
        <f t="shared" si="85"/>
        <v>1@ Impossibilidade/dificuldade de exercer seus direitos de titular ou perder controle sobre seus dados pessoais;</v>
      </c>
      <c r="H165" t="str">
        <f t="shared" si="86"/>
        <v>1@ Impossibilidade/dificuldade de exercer seus direitos de titular ou perder controle sobre seus dados pessoais@</v>
      </c>
      <c r="I165" t="e">
        <f t="shared" si="80"/>
        <v>#VALUE!</v>
      </c>
      <c r="J165" t="e">
        <f t="shared" si="87"/>
        <v>#VALUE!</v>
      </c>
      <c r="K165" t="e">
        <f t="shared" si="88"/>
        <v>#VALUE!</v>
      </c>
      <c r="L165" t="e">
        <f t="shared" si="89"/>
        <v>#VALUE!</v>
      </c>
      <c r="M165" t="e">
        <f t="shared" si="90"/>
        <v>#VALUE!</v>
      </c>
      <c r="N165" t="e">
        <f t="shared" si="91"/>
        <v>#VALUE!</v>
      </c>
      <c r="O165" t="e">
        <f t="shared" si="92"/>
        <v>#VALUE!</v>
      </c>
      <c r="P165" t="e">
        <f t="shared" si="93"/>
        <v>#VALUE!</v>
      </c>
      <c r="Q165" t="e">
        <f t="shared" si="94"/>
        <v>#VALUE!</v>
      </c>
      <c r="R165" t="e">
        <f t="shared" si="95"/>
        <v>#VALUE!</v>
      </c>
    </row>
    <row r="166" spans="1:18" ht="32.25" customHeight="1" x14ac:dyDescent="0.3">
      <c r="A166" s="16" t="s">
        <v>378</v>
      </c>
      <c r="B166" s="13" t="s">
        <v>2351</v>
      </c>
      <c r="C166">
        <f t="shared" si="81"/>
        <v>2</v>
      </c>
      <c r="D166">
        <f t="shared" si="82"/>
        <v>112</v>
      </c>
      <c r="E166">
        <f t="shared" si="83"/>
        <v>110</v>
      </c>
      <c r="F166" t="str">
        <f t="shared" si="84"/>
        <v>Impossibilidade/dificuldade de exercer seus direitos de titular ou perder controle sobre seus dados pessoais</v>
      </c>
      <c r="G166" t="str">
        <f t="shared" si="85"/>
        <v>1@ Impossibilidade/dificuldade de exercer seus direitos de titular ou perder controle sobre seus dados pessoais;</v>
      </c>
      <c r="H166" t="str">
        <f t="shared" si="86"/>
        <v>1@ Impossibilidade/dificuldade de exercer seus direitos de titular ou perder controle sobre seus dados pessoais@</v>
      </c>
      <c r="I166" t="e">
        <f t="shared" si="80"/>
        <v>#VALUE!</v>
      </c>
      <c r="J166" t="e">
        <f t="shared" si="87"/>
        <v>#VALUE!</v>
      </c>
      <c r="K166" t="e">
        <f t="shared" si="88"/>
        <v>#VALUE!</v>
      </c>
      <c r="L166" t="e">
        <f t="shared" si="89"/>
        <v>#VALUE!</v>
      </c>
      <c r="M166" t="e">
        <f t="shared" si="90"/>
        <v>#VALUE!</v>
      </c>
      <c r="N166" t="e">
        <f t="shared" si="91"/>
        <v>#VALUE!</v>
      </c>
      <c r="O166" t="e">
        <f t="shared" si="92"/>
        <v>#VALUE!</v>
      </c>
      <c r="P166" t="e">
        <f t="shared" si="93"/>
        <v>#VALUE!</v>
      </c>
      <c r="Q166" t="e">
        <f t="shared" si="94"/>
        <v>#VALUE!</v>
      </c>
      <c r="R166" t="e">
        <f t="shared" si="95"/>
        <v>#VALUE!</v>
      </c>
    </row>
    <row r="167" spans="1:18" ht="32.25" customHeight="1" x14ac:dyDescent="0.3">
      <c r="A167" s="28" t="s">
        <v>379</v>
      </c>
      <c r="B167" s="13" t="s">
        <v>290</v>
      </c>
      <c r="C167">
        <f t="shared" si="81"/>
        <v>2</v>
      </c>
      <c r="D167">
        <f t="shared" si="82"/>
        <v>135</v>
      </c>
      <c r="E167">
        <f t="shared" si="83"/>
        <v>133</v>
      </c>
      <c r="F167" t="str">
        <f t="shared" si="84"/>
        <v>Dificuldade/Negativa de acesso pelo titular a contratos, serviços, produtos ou oportunidades (background check, scoring, profiling)</v>
      </c>
      <c r="G167" t="str">
        <f t="shared" si="85"/>
        <v>1@ Dificuldade/Negativa de acesso pelo titular a contratos, serviços, produtos ou oportunidades (background check, scoring, profiling);</v>
      </c>
      <c r="H167" t="str">
        <f t="shared" si="86"/>
        <v>1@ Dificuldade/Negativa de acesso pelo titular a contratos, serviços, produtos ou oportunidades (background check, scoring, profiling)@</v>
      </c>
      <c r="I167" t="e">
        <f t="shared" si="80"/>
        <v>#VALUE!</v>
      </c>
      <c r="J167" t="e">
        <f t="shared" si="87"/>
        <v>#VALUE!</v>
      </c>
      <c r="K167" t="e">
        <f t="shared" si="88"/>
        <v>#VALUE!</v>
      </c>
      <c r="L167" t="e">
        <f t="shared" si="89"/>
        <v>#VALUE!</v>
      </c>
      <c r="M167" t="e">
        <f t="shared" si="90"/>
        <v>#VALUE!</v>
      </c>
      <c r="N167" t="e">
        <f t="shared" si="91"/>
        <v>#VALUE!</v>
      </c>
      <c r="O167" t="e">
        <f t="shared" si="92"/>
        <v>#VALUE!</v>
      </c>
      <c r="P167" t="e">
        <f t="shared" si="93"/>
        <v>#VALUE!</v>
      </c>
      <c r="Q167" t="e">
        <f t="shared" si="94"/>
        <v>#VALUE!</v>
      </c>
      <c r="R167" t="e">
        <f t="shared" si="95"/>
        <v>#VALUE!</v>
      </c>
    </row>
    <row r="168" spans="1:18" ht="32.25" customHeight="1" x14ac:dyDescent="0.3">
      <c r="A168" s="28" t="s">
        <v>380</v>
      </c>
      <c r="B168" s="13" t="s">
        <v>290</v>
      </c>
      <c r="C168">
        <f t="shared" si="81"/>
        <v>2</v>
      </c>
      <c r="D168">
        <f t="shared" si="82"/>
        <v>135</v>
      </c>
      <c r="E168">
        <f t="shared" si="83"/>
        <v>133</v>
      </c>
      <c r="F168" t="str">
        <f t="shared" si="84"/>
        <v>Dificuldade/Negativa de acesso pelo titular a contratos, serviços, produtos ou oportunidades (background check, scoring, profiling)</v>
      </c>
      <c r="G168" t="str">
        <f t="shared" si="85"/>
        <v>1@ Dificuldade/Negativa de acesso pelo titular a contratos, serviços, produtos ou oportunidades (background check, scoring, profiling);</v>
      </c>
      <c r="H168" t="str">
        <f t="shared" si="86"/>
        <v>1@ Dificuldade/Negativa de acesso pelo titular a contratos, serviços, produtos ou oportunidades (background check, scoring, profiling)@</v>
      </c>
      <c r="I168" t="e">
        <f t="shared" si="80"/>
        <v>#VALUE!</v>
      </c>
      <c r="J168" t="e">
        <f t="shared" si="87"/>
        <v>#VALUE!</v>
      </c>
      <c r="K168" t="e">
        <f t="shared" si="88"/>
        <v>#VALUE!</v>
      </c>
      <c r="L168" t="e">
        <f t="shared" si="89"/>
        <v>#VALUE!</v>
      </c>
      <c r="M168" t="e">
        <f t="shared" si="90"/>
        <v>#VALUE!</v>
      </c>
      <c r="N168" t="e">
        <f t="shared" si="91"/>
        <v>#VALUE!</v>
      </c>
      <c r="O168" t="e">
        <f t="shared" si="92"/>
        <v>#VALUE!</v>
      </c>
      <c r="P168" t="e">
        <f t="shared" si="93"/>
        <v>#VALUE!</v>
      </c>
      <c r="Q168" t="e">
        <f t="shared" si="94"/>
        <v>#VALUE!</v>
      </c>
      <c r="R168" t="e">
        <f t="shared" si="95"/>
        <v>#VALUE!</v>
      </c>
    </row>
    <row r="169" spans="1:18" ht="32.25" customHeight="1" x14ac:dyDescent="0.3">
      <c r="A169" s="28" t="s">
        <v>382</v>
      </c>
      <c r="B169" s="13" t="s">
        <v>290</v>
      </c>
      <c r="C169">
        <f t="shared" si="81"/>
        <v>2</v>
      </c>
      <c r="D169">
        <f t="shared" si="82"/>
        <v>135</v>
      </c>
      <c r="E169">
        <f t="shared" si="83"/>
        <v>133</v>
      </c>
      <c r="F169" t="str">
        <f t="shared" si="84"/>
        <v>Dificuldade/Negativa de acesso pelo titular a contratos, serviços, produtos ou oportunidades (background check, scoring, profiling)</v>
      </c>
      <c r="G169" t="str">
        <f t="shared" si="85"/>
        <v>1@ Dificuldade/Negativa de acesso pelo titular a contratos, serviços, produtos ou oportunidades (background check, scoring, profiling);</v>
      </c>
      <c r="H169" t="str">
        <f t="shared" si="86"/>
        <v>1@ Dificuldade/Negativa de acesso pelo titular a contratos, serviços, produtos ou oportunidades (background check, scoring, profiling)@</v>
      </c>
      <c r="I169" t="e">
        <f t="shared" si="80"/>
        <v>#VALUE!</v>
      </c>
      <c r="J169" t="e">
        <f t="shared" si="87"/>
        <v>#VALUE!</v>
      </c>
      <c r="K169" t="e">
        <f t="shared" si="88"/>
        <v>#VALUE!</v>
      </c>
      <c r="L169" t="e">
        <f t="shared" si="89"/>
        <v>#VALUE!</v>
      </c>
      <c r="M169" t="e">
        <f t="shared" si="90"/>
        <v>#VALUE!</v>
      </c>
      <c r="N169" t="e">
        <f t="shared" si="91"/>
        <v>#VALUE!</v>
      </c>
      <c r="O169" t="e">
        <f t="shared" si="92"/>
        <v>#VALUE!</v>
      </c>
      <c r="P169" t="e">
        <f t="shared" si="93"/>
        <v>#VALUE!</v>
      </c>
      <c r="Q169" t="e">
        <f t="shared" si="94"/>
        <v>#VALUE!</v>
      </c>
      <c r="R169" t="e">
        <f t="shared" si="95"/>
        <v>#VALUE!</v>
      </c>
    </row>
    <row r="170" spans="1:18" ht="32.25" customHeight="1" x14ac:dyDescent="0.3">
      <c r="A170" s="28" t="s">
        <v>383</v>
      </c>
      <c r="B170" s="13" t="s">
        <v>290</v>
      </c>
      <c r="C170">
        <f t="shared" si="81"/>
        <v>2</v>
      </c>
      <c r="D170">
        <f t="shared" si="82"/>
        <v>135</v>
      </c>
      <c r="E170">
        <f t="shared" si="83"/>
        <v>133</v>
      </c>
      <c r="F170" t="str">
        <f t="shared" si="84"/>
        <v>Dificuldade/Negativa de acesso pelo titular a contratos, serviços, produtos ou oportunidades (background check, scoring, profiling)</v>
      </c>
      <c r="G170" t="str">
        <f t="shared" si="85"/>
        <v>1@ Dificuldade/Negativa de acesso pelo titular a contratos, serviços, produtos ou oportunidades (background check, scoring, profiling);</v>
      </c>
      <c r="H170" t="str">
        <f t="shared" si="86"/>
        <v>1@ Dificuldade/Negativa de acesso pelo titular a contratos, serviços, produtos ou oportunidades (background check, scoring, profiling)@</v>
      </c>
      <c r="I170" t="e">
        <f t="shared" si="80"/>
        <v>#VALUE!</v>
      </c>
      <c r="J170" t="e">
        <f t="shared" si="87"/>
        <v>#VALUE!</v>
      </c>
      <c r="K170" t="e">
        <f t="shared" si="88"/>
        <v>#VALUE!</v>
      </c>
      <c r="L170" t="e">
        <f t="shared" si="89"/>
        <v>#VALUE!</v>
      </c>
      <c r="M170" t="e">
        <f t="shared" si="90"/>
        <v>#VALUE!</v>
      </c>
      <c r="N170" t="e">
        <f t="shared" si="91"/>
        <v>#VALUE!</v>
      </c>
      <c r="O170" t="e">
        <f t="shared" si="92"/>
        <v>#VALUE!</v>
      </c>
      <c r="P170" t="e">
        <f t="shared" si="93"/>
        <v>#VALUE!</v>
      </c>
      <c r="Q170" t="e">
        <f t="shared" si="94"/>
        <v>#VALUE!</v>
      </c>
      <c r="R170" t="e">
        <f t="shared" si="95"/>
        <v>#VALUE!</v>
      </c>
    </row>
    <row r="171" spans="1:18" ht="32.25" customHeight="1" x14ac:dyDescent="0.3">
      <c r="A171" s="28" t="s">
        <v>384</v>
      </c>
      <c r="B171" s="13" t="s">
        <v>290</v>
      </c>
      <c r="C171">
        <f t="shared" si="81"/>
        <v>2</v>
      </c>
      <c r="D171">
        <f t="shared" si="82"/>
        <v>135</v>
      </c>
      <c r="E171">
        <f t="shared" si="83"/>
        <v>133</v>
      </c>
      <c r="F171" t="str">
        <f t="shared" si="84"/>
        <v>Dificuldade/Negativa de acesso pelo titular a contratos, serviços, produtos ou oportunidades (background check, scoring, profiling)</v>
      </c>
      <c r="G171" t="str">
        <f t="shared" si="85"/>
        <v>1@ Dificuldade/Negativa de acesso pelo titular a contratos, serviços, produtos ou oportunidades (background check, scoring, profiling);</v>
      </c>
      <c r="H171" t="str">
        <f t="shared" si="86"/>
        <v>1@ Dificuldade/Negativa de acesso pelo titular a contratos, serviços, produtos ou oportunidades (background check, scoring, profiling)@</v>
      </c>
      <c r="I171" t="e">
        <f t="shared" si="80"/>
        <v>#VALUE!</v>
      </c>
      <c r="J171" t="e">
        <f t="shared" si="87"/>
        <v>#VALUE!</v>
      </c>
      <c r="K171" t="e">
        <f t="shared" si="88"/>
        <v>#VALUE!</v>
      </c>
      <c r="L171" t="e">
        <f t="shared" si="89"/>
        <v>#VALUE!</v>
      </c>
      <c r="M171" t="e">
        <f t="shared" si="90"/>
        <v>#VALUE!</v>
      </c>
      <c r="N171" t="e">
        <f t="shared" si="91"/>
        <v>#VALUE!</v>
      </c>
      <c r="O171" t="e">
        <f t="shared" si="92"/>
        <v>#VALUE!</v>
      </c>
      <c r="P171" t="e">
        <f t="shared" si="93"/>
        <v>#VALUE!</v>
      </c>
      <c r="Q171" t="e">
        <f t="shared" si="94"/>
        <v>#VALUE!</v>
      </c>
      <c r="R171" t="e">
        <f t="shared" si="95"/>
        <v>#VALUE!</v>
      </c>
    </row>
    <row r="172" spans="1:18" ht="32.25" customHeight="1" x14ac:dyDescent="0.3">
      <c r="A172" s="28" t="s">
        <v>385</v>
      </c>
      <c r="B172" s="13" t="s">
        <v>290</v>
      </c>
      <c r="C172">
        <f t="shared" si="81"/>
        <v>2</v>
      </c>
      <c r="D172">
        <f t="shared" si="82"/>
        <v>135</v>
      </c>
      <c r="E172">
        <f t="shared" si="83"/>
        <v>133</v>
      </c>
      <c r="F172" t="str">
        <f t="shared" si="84"/>
        <v>Dificuldade/Negativa de acesso pelo titular a contratos, serviços, produtos ou oportunidades (background check, scoring, profiling)</v>
      </c>
      <c r="G172" t="str">
        <f t="shared" si="85"/>
        <v>1@ Dificuldade/Negativa de acesso pelo titular a contratos, serviços, produtos ou oportunidades (background check, scoring, profiling);</v>
      </c>
      <c r="H172" t="str">
        <f t="shared" si="86"/>
        <v>1@ Dificuldade/Negativa de acesso pelo titular a contratos, serviços, produtos ou oportunidades (background check, scoring, profiling)@</v>
      </c>
      <c r="I172" t="e">
        <f t="shared" si="80"/>
        <v>#VALUE!</v>
      </c>
      <c r="J172" t="e">
        <f t="shared" si="87"/>
        <v>#VALUE!</v>
      </c>
      <c r="K172" t="e">
        <f t="shared" si="88"/>
        <v>#VALUE!</v>
      </c>
      <c r="L172" t="e">
        <f t="shared" si="89"/>
        <v>#VALUE!</v>
      </c>
      <c r="M172" t="e">
        <f t="shared" si="90"/>
        <v>#VALUE!</v>
      </c>
      <c r="N172" t="e">
        <f t="shared" si="91"/>
        <v>#VALUE!</v>
      </c>
      <c r="O172" t="e">
        <f t="shared" si="92"/>
        <v>#VALUE!</v>
      </c>
      <c r="P172" t="e">
        <f t="shared" si="93"/>
        <v>#VALUE!</v>
      </c>
      <c r="Q172" t="e">
        <f t="shared" si="94"/>
        <v>#VALUE!</v>
      </c>
      <c r="R172" t="e">
        <f t="shared" si="95"/>
        <v>#VALUE!</v>
      </c>
    </row>
    <row r="173" spans="1:18" ht="32.25" customHeight="1" x14ac:dyDescent="0.3">
      <c r="A173" s="29" t="s">
        <v>386</v>
      </c>
      <c r="B173" s="30" t="s">
        <v>290</v>
      </c>
      <c r="C173">
        <f t="shared" si="81"/>
        <v>2</v>
      </c>
      <c r="D173">
        <f t="shared" si="82"/>
        <v>135</v>
      </c>
      <c r="E173">
        <f t="shared" si="83"/>
        <v>133</v>
      </c>
      <c r="F173" t="str">
        <f t="shared" si="84"/>
        <v>Dificuldade/Negativa de acesso pelo titular a contratos, serviços, produtos ou oportunidades (background check, scoring, profiling)</v>
      </c>
      <c r="G173" t="str">
        <f t="shared" si="85"/>
        <v>1@ Dificuldade/Negativa de acesso pelo titular a contratos, serviços, produtos ou oportunidades (background check, scoring, profiling);</v>
      </c>
      <c r="H173" t="str">
        <f t="shared" si="86"/>
        <v>1@ Dificuldade/Negativa de acesso pelo titular a contratos, serviços, produtos ou oportunidades (background check, scoring, profiling)@</v>
      </c>
      <c r="I173" t="e">
        <f t="shared" si="80"/>
        <v>#VALUE!</v>
      </c>
      <c r="J173" t="e">
        <f t="shared" si="87"/>
        <v>#VALUE!</v>
      </c>
      <c r="K173" t="e">
        <f t="shared" si="88"/>
        <v>#VALUE!</v>
      </c>
      <c r="L173" t="e">
        <f t="shared" si="89"/>
        <v>#VALUE!</v>
      </c>
      <c r="M173" t="e">
        <f t="shared" si="90"/>
        <v>#VALUE!</v>
      </c>
      <c r="N173" t="e">
        <f t="shared" si="91"/>
        <v>#VALUE!</v>
      </c>
      <c r="O173" t="e">
        <f t="shared" si="92"/>
        <v>#VALUE!</v>
      </c>
      <c r="P173" t="e">
        <f t="shared" si="93"/>
        <v>#VALUE!</v>
      </c>
      <c r="Q173" t="e">
        <f t="shared" si="94"/>
        <v>#VALUE!</v>
      </c>
      <c r="R173" t="e">
        <f t="shared" si="95"/>
        <v>#VALUE!</v>
      </c>
    </row>
    <row r="174" spans="1:18" ht="32.25" customHeight="1" x14ac:dyDescent="0.3">
      <c r="A174" s="32" t="s">
        <v>379</v>
      </c>
      <c r="B174" s="31" t="s">
        <v>290</v>
      </c>
      <c r="C174">
        <f t="shared" si="81"/>
        <v>2</v>
      </c>
      <c r="D174">
        <f t="shared" si="82"/>
        <v>135</v>
      </c>
      <c r="E174">
        <f t="shared" si="83"/>
        <v>133</v>
      </c>
      <c r="F174" t="str">
        <f t="shared" si="84"/>
        <v>Dificuldade/Negativa de acesso pelo titular a contratos, serviços, produtos ou oportunidades (background check, scoring, profiling)</v>
      </c>
      <c r="G174" t="str">
        <f t="shared" si="85"/>
        <v>1@ Dificuldade/Negativa de acesso pelo titular a contratos, serviços, produtos ou oportunidades (background check, scoring, profiling);</v>
      </c>
      <c r="H174" t="str">
        <f t="shared" si="86"/>
        <v>1@ Dificuldade/Negativa de acesso pelo titular a contratos, serviços, produtos ou oportunidades (background check, scoring, profiling)@</v>
      </c>
      <c r="I174" t="e">
        <f t="shared" si="80"/>
        <v>#VALUE!</v>
      </c>
      <c r="J174" t="e">
        <f t="shared" si="87"/>
        <v>#VALUE!</v>
      </c>
      <c r="K174" t="e">
        <f t="shared" si="88"/>
        <v>#VALUE!</v>
      </c>
      <c r="L174" t="e">
        <f t="shared" si="89"/>
        <v>#VALUE!</v>
      </c>
      <c r="M174" t="e">
        <f t="shared" si="90"/>
        <v>#VALUE!</v>
      </c>
      <c r="N174" t="e">
        <f t="shared" si="91"/>
        <v>#VALUE!</v>
      </c>
      <c r="O174" t="e">
        <f t="shared" si="92"/>
        <v>#VALUE!</v>
      </c>
      <c r="P174" t="e">
        <f t="shared" si="93"/>
        <v>#VALUE!</v>
      </c>
      <c r="Q174" t="e">
        <f t="shared" si="94"/>
        <v>#VALUE!</v>
      </c>
      <c r="R174" t="e">
        <f t="shared" si="95"/>
        <v>#VALUE!</v>
      </c>
    </row>
    <row r="175" spans="1:18" ht="32.25" customHeight="1" x14ac:dyDescent="0.3">
      <c r="A175" s="34" t="s">
        <v>387</v>
      </c>
      <c r="B175" s="33" t="s">
        <v>290</v>
      </c>
      <c r="C175">
        <f t="shared" si="81"/>
        <v>2</v>
      </c>
      <c r="D175">
        <f t="shared" si="82"/>
        <v>135</v>
      </c>
      <c r="E175">
        <f t="shared" si="83"/>
        <v>133</v>
      </c>
      <c r="F175" t="str">
        <f t="shared" si="84"/>
        <v>Dificuldade/Negativa de acesso pelo titular a contratos, serviços, produtos ou oportunidades (background check, scoring, profiling)</v>
      </c>
      <c r="G175" t="str">
        <f t="shared" si="85"/>
        <v>1@ Dificuldade/Negativa de acesso pelo titular a contratos, serviços, produtos ou oportunidades (background check, scoring, profiling);</v>
      </c>
      <c r="H175" t="str">
        <f t="shared" si="86"/>
        <v>1@ Dificuldade/Negativa de acesso pelo titular a contratos, serviços, produtos ou oportunidades (background check, scoring, profiling)@</v>
      </c>
      <c r="I175" t="e">
        <f t="shared" si="80"/>
        <v>#VALUE!</v>
      </c>
      <c r="J175" t="e">
        <f t="shared" si="87"/>
        <v>#VALUE!</v>
      </c>
      <c r="K175" t="e">
        <f t="shared" si="88"/>
        <v>#VALUE!</v>
      </c>
      <c r="L175" t="e">
        <f t="shared" si="89"/>
        <v>#VALUE!</v>
      </c>
      <c r="M175" t="e">
        <f t="shared" si="90"/>
        <v>#VALUE!</v>
      </c>
      <c r="N175" t="e">
        <f t="shared" si="91"/>
        <v>#VALUE!</v>
      </c>
      <c r="O175" t="e">
        <f t="shared" si="92"/>
        <v>#VALUE!</v>
      </c>
      <c r="P175" t="e">
        <f t="shared" si="93"/>
        <v>#VALUE!</v>
      </c>
      <c r="Q175" t="e">
        <f t="shared" si="94"/>
        <v>#VALUE!</v>
      </c>
      <c r="R175" t="e">
        <f t="shared" si="95"/>
        <v>#VALUE!</v>
      </c>
    </row>
    <row r="176" spans="1:18" ht="32.25" customHeight="1" x14ac:dyDescent="0.3">
      <c r="A176" s="34" t="s">
        <v>388</v>
      </c>
      <c r="B176" s="33" t="s">
        <v>290</v>
      </c>
      <c r="C176">
        <f t="shared" si="81"/>
        <v>2</v>
      </c>
      <c r="D176">
        <f t="shared" si="82"/>
        <v>135</v>
      </c>
      <c r="E176">
        <f t="shared" si="83"/>
        <v>133</v>
      </c>
      <c r="F176" t="str">
        <f t="shared" si="84"/>
        <v>Dificuldade/Negativa de acesso pelo titular a contratos, serviços, produtos ou oportunidades (background check, scoring, profiling)</v>
      </c>
      <c r="G176" t="str">
        <f t="shared" si="85"/>
        <v>1@ Dificuldade/Negativa de acesso pelo titular a contratos, serviços, produtos ou oportunidades (background check, scoring, profiling);</v>
      </c>
      <c r="H176" t="str">
        <f t="shared" si="86"/>
        <v>1@ Dificuldade/Negativa de acesso pelo titular a contratos, serviços, produtos ou oportunidades (background check, scoring, profiling)@</v>
      </c>
      <c r="I176" t="e">
        <f t="shared" si="80"/>
        <v>#VALUE!</v>
      </c>
      <c r="J176" t="e">
        <f t="shared" si="87"/>
        <v>#VALUE!</v>
      </c>
      <c r="K176" t="e">
        <f t="shared" si="88"/>
        <v>#VALUE!</v>
      </c>
      <c r="L176" t="e">
        <f t="shared" si="89"/>
        <v>#VALUE!</v>
      </c>
      <c r="M176" t="e">
        <f t="shared" si="90"/>
        <v>#VALUE!</v>
      </c>
      <c r="N176" t="e">
        <f t="shared" si="91"/>
        <v>#VALUE!</v>
      </c>
      <c r="O176" t="e">
        <f t="shared" si="92"/>
        <v>#VALUE!</v>
      </c>
      <c r="P176" t="e">
        <f t="shared" si="93"/>
        <v>#VALUE!</v>
      </c>
      <c r="Q176" t="e">
        <f t="shared" si="94"/>
        <v>#VALUE!</v>
      </c>
      <c r="R176" t="e">
        <f t="shared" si="95"/>
        <v>#VALUE!</v>
      </c>
    </row>
    <row r="177" spans="1:18" ht="32.25" customHeight="1" x14ac:dyDescent="0.3">
      <c r="A177" s="34" t="s">
        <v>389</v>
      </c>
      <c r="B177" s="33" t="s">
        <v>290</v>
      </c>
      <c r="C177">
        <f t="shared" si="81"/>
        <v>2</v>
      </c>
      <c r="D177">
        <f t="shared" si="82"/>
        <v>135</v>
      </c>
      <c r="E177">
        <f t="shared" si="83"/>
        <v>133</v>
      </c>
      <c r="F177" t="str">
        <f t="shared" si="84"/>
        <v>Dificuldade/Negativa de acesso pelo titular a contratos, serviços, produtos ou oportunidades (background check, scoring, profiling)</v>
      </c>
      <c r="G177" t="str">
        <f t="shared" si="85"/>
        <v>1@ Dificuldade/Negativa de acesso pelo titular a contratos, serviços, produtos ou oportunidades (background check, scoring, profiling);</v>
      </c>
      <c r="H177" t="str">
        <f t="shared" si="86"/>
        <v>1@ Dificuldade/Negativa de acesso pelo titular a contratos, serviços, produtos ou oportunidades (background check, scoring, profiling)@</v>
      </c>
      <c r="I177" t="e">
        <f t="shared" si="80"/>
        <v>#VALUE!</v>
      </c>
      <c r="J177" t="e">
        <f t="shared" si="87"/>
        <v>#VALUE!</v>
      </c>
      <c r="K177" t="e">
        <f t="shared" si="88"/>
        <v>#VALUE!</v>
      </c>
      <c r="L177" t="e">
        <f t="shared" si="89"/>
        <v>#VALUE!</v>
      </c>
      <c r="M177" t="e">
        <f t="shared" si="90"/>
        <v>#VALUE!</v>
      </c>
      <c r="N177" t="e">
        <f t="shared" si="91"/>
        <v>#VALUE!</v>
      </c>
      <c r="O177" t="e">
        <f t="shared" si="92"/>
        <v>#VALUE!</v>
      </c>
      <c r="P177" t="e">
        <f t="shared" si="93"/>
        <v>#VALUE!</v>
      </c>
      <c r="Q177" t="e">
        <f t="shared" si="94"/>
        <v>#VALUE!</v>
      </c>
      <c r="R177" t="e">
        <f t="shared" si="95"/>
        <v>#VALUE!</v>
      </c>
    </row>
    <row r="178" spans="1:18" ht="32.25" customHeight="1" x14ac:dyDescent="0.3">
      <c r="A178" s="34" t="s">
        <v>390</v>
      </c>
      <c r="B178" s="33" t="s">
        <v>290</v>
      </c>
      <c r="C178">
        <f t="shared" si="81"/>
        <v>2</v>
      </c>
      <c r="D178">
        <f t="shared" si="82"/>
        <v>135</v>
      </c>
      <c r="E178">
        <f t="shared" si="83"/>
        <v>133</v>
      </c>
      <c r="F178" t="str">
        <f t="shared" si="84"/>
        <v>Dificuldade/Negativa de acesso pelo titular a contratos, serviços, produtos ou oportunidades (background check, scoring, profiling)</v>
      </c>
      <c r="G178" t="str">
        <f t="shared" si="85"/>
        <v>1@ Dificuldade/Negativa de acesso pelo titular a contratos, serviços, produtos ou oportunidades (background check, scoring, profiling);</v>
      </c>
      <c r="H178" t="str">
        <f t="shared" si="86"/>
        <v>1@ Dificuldade/Negativa de acesso pelo titular a contratos, serviços, produtos ou oportunidades (background check, scoring, profiling)@</v>
      </c>
      <c r="I178" t="e">
        <f t="shared" si="80"/>
        <v>#VALUE!</v>
      </c>
      <c r="J178" t="e">
        <f t="shared" si="87"/>
        <v>#VALUE!</v>
      </c>
      <c r="K178" t="e">
        <f t="shared" si="88"/>
        <v>#VALUE!</v>
      </c>
      <c r="L178" t="e">
        <f t="shared" si="89"/>
        <v>#VALUE!</v>
      </c>
      <c r="M178" t="e">
        <f t="shared" si="90"/>
        <v>#VALUE!</v>
      </c>
      <c r="N178" t="e">
        <f t="shared" si="91"/>
        <v>#VALUE!</v>
      </c>
      <c r="O178" t="e">
        <f t="shared" si="92"/>
        <v>#VALUE!</v>
      </c>
      <c r="P178" t="e">
        <f t="shared" si="93"/>
        <v>#VALUE!</v>
      </c>
      <c r="Q178" t="e">
        <f t="shared" si="94"/>
        <v>#VALUE!</v>
      </c>
      <c r="R178" t="e">
        <f t="shared" si="95"/>
        <v>#VALUE!</v>
      </c>
    </row>
    <row r="179" spans="1:18" ht="32.25" customHeight="1" x14ac:dyDescent="0.3"/>
    <row r="180" spans="1:18" ht="32.25" customHeight="1" x14ac:dyDescent="0.3"/>
    <row r="181" spans="1:18" ht="32.25" customHeight="1" x14ac:dyDescent="0.3"/>
    <row r="182" spans="1:18" ht="32.25" customHeight="1" x14ac:dyDescent="0.3"/>
    <row r="183" spans="1:18" ht="32.25" customHeight="1" x14ac:dyDescent="0.3"/>
    <row r="184" spans="1:18" ht="32.25" customHeight="1" x14ac:dyDescent="0.3"/>
    <row r="185" spans="1:18" ht="32.25" customHeight="1" x14ac:dyDescent="0.3"/>
    <row r="186" spans="1:18" ht="32.25" customHeight="1" x14ac:dyDescent="0.3"/>
    <row r="187" spans="1:18" ht="32.25" customHeight="1" x14ac:dyDescent="0.3"/>
    <row r="188" spans="1:18" ht="32.25" customHeight="1" x14ac:dyDescent="0.3"/>
    <row r="189" spans="1:18" ht="32.25" customHeight="1" x14ac:dyDescent="0.3"/>
    <row r="190" spans="1:18" ht="32.25" customHeight="1" x14ac:dyDescent="0.3"/>
    <row r="191" spans="1:18" ht="32.25" customHeight="1" x14ac:dyDescent="0.3"/>
    <row r="192" spans="1:18" ht="32.25" customHeight="1" x14ac:dyDescent="0.3"/>
    <row r="193" ht="32.25" customHeight="1" x14ac:dyDescent="0.3"/>
    <row r="194" ht="32.25" customHeight="1" x14ac:dyDescent="0.3"/>
    <row r="195" ht="32.25" customHeight="1" x14ac:dyDescent="0.3"/>
    <row r="196" ht="32.25" customHeight="1" x14ac:dyDescent="0.3"/>
    <row r="197" ht="32.25" customHeight="1" x14ac:dyDescent="0.3"/>
    <row r="198" ht="32.25" customHeight="1" x14ac:dyDescent="0.3"/>
    <row r="199" ht="32.25" customHeight="1" x14ac:dyDescent="0.3"/>
    <row r="200" ht="32.25" customHeight="1" x14ac:dyDescent="0.3"/>
    <row r="201" ht="32.25" customHeight="1" x14ac:dyDescent="0.3"/>
    <row r="202" ht="32.25" customHeight="1" x14ac:dyDescent="0.3"/>
    <row r="203" ht="32.25" customHeight="1" x14ac:dyDescent="0.3"/>
    <row r="204" ht="32.25" customHeight="1" x14ac:dyDescent="0.3"/>
    <row r="205" ht="32.25" customHeight="1" x14ac:dyDescent="0.3"/>
    <row r="206" ht="32.25" customHeight="1" x14ac:dyDescent="0.3"/>
    <row r="207" ht="32.25" customHeight="1" x14ac:dyDescent="0.3"/>
    <row r="208" ht="32.25" customHeight="1" x14ac:dyDescent="0.3"/>
    <row r="209" ht="32.25" customHeight="1" x14ac:dyDescent="0.3"/>
    <row r="210" ht="32.25" customHeight="1" x14ac:dyDescent="0.3"/>
    <row r="211" ht="32.25" customHeight="1" x14ac:dyDescent="0.3"/>
    <row r="212" ht="32.25" customHeight="1" x14ac:dyDescent="0.3"/>
    <row r="213" ht="32.25" customHeight="1" x14ac:dyDescent="0.3"/>
    <row r="214" ht="32.25" customHeight="1" x14ac:dyDescent="0.3"/>
    <row r="215" ht="32.25" customHeight="1" x14ac:dyDescent="0.3"/>
    <row r="216" ht="32.25" customHeight="1" x14ac:dyDescent="0.3"/>
    <row r="217" ht="32.25" customHeight="1" x14ac:dyDescent="0.3"/>
    <row r="218" ht="32.25" customHeight="1" x14ac:dyDescent="0.3"/>
    <row r="219" ht="32.25" customHeight="1" x14ac:dyDescent="0.3"/>
    <row r="220" ht="32.25" customHeight="1" x14ac:dyDescent="0.3"/>
    <row r="221" ht="32.25" customHeight="1" x14ac:dyDescent="0.3"/>
    <row r="222" ht="32.25" customHeight="1" x14ac:dyDescent="0.3"/>
    <row r="223" ht="32.25" customHeight="1" x14ac:dyDescent="0.3"/>
    <row r="224" ht="32.25" customHeight="1" x14ac:dyDescent="0.3"/>
    <row r="225" ht="32.25" customHeight="1" x14ac:dyDescent="0.3"/>
    <row r="226" ht="32.25" customHeight="1" x14ac:dyDescent="0.3"/>
    <row r="227" ht="32.25" customHeight="1" x14ac:dyDescent="0.3"/>
    <row r="228" ht="32.25" customHeight="1" x14ac:dyDescent="0.3"/>
    <row r="229" ht="32.25" customHeight="1" x14ac:dyDescent="0.3"/>
    <row r="230" ht="32.25" customHeight="1" x14ac:dyDescent="0.3"/>
    <row r="231" ht="32.25" customHeight="1" x14ac:dyDescent="0.3"/>
    <row r="232" ht="32.25" customHeight="1" x14ac:dyDescent="0.3"/>
    <row r="233" ht="32.25" customHeight="1" x14ac:dyDescent="0.3"/>
    <row r="234" ht="32.25" customHeight="1" x14ac:dyDescent="0.3"/>
    <row r="235" ht="32.25" customHeight="1" x14ac:dyDescent="0.3"/>
    <row r="236" ht="32.25" customHeight="1" x14ac:dyDescent="0.3"/>
    <row r="237" ht="32.25" customHeight="1" x14ac:dyDescent="0.3"/>
    <row r="238" ht="32.25" customHeight="1" x14ac:dyDescent="0.3"/>
    <row r="239" ht="32.25" customHeight="1" x14ac:dyDescent="0.3"/>
    <row r="240" ht="32.25" customHeight="1" x14ac:dyDescent="0.3"/>
    <row r="241" ht="32.25" customHeight="1" x14ac:dyDescent="0.3"/>
    <row r="242" ht="32.25" customHeight="1" x14ac:dyDescent="0.3"/>
    <row r="243" ht="32.25" customHeight="1" x14ac:dyDescent="0.3"/>
    <row r="244" ht="32.25" customHeight="1" x14ac:dyDescent="0.3"/>
    <row r="245" ht="32.25" customHeight="1" x14ac:dyDescent="0.3"/>
    <row r="246" ht="32.25" customHeight="1" x14ac:dyDescent="0.3"/>
    <row r="247" ht="32.25" customHeight="1" x14ac:dyDescent="0.3"/>
    <row r="248" ht="32.25" customHeight="1" x14ac:dyDescent="0.3"/>
    <row r="249" ht="32.25" customHeight="1" x14ac:dyDescent="0.3"/>
    <row r="250" ht="32.25" customHeight="1" x14ac:dyDescent="0.3"/>
    <row r="251" ht="32.25" customHeight="1" x14ac:dyDescent="0.3"/>
    <row r="252" ht="32.25" customHeight="1" x14ac:dyDescent="0.3"/>
    <row r="253" ht="32.25" customHeight="1" x14ac:dyDescent="0.3"/>
    <row r="254" ht="32.25" customHeight="1" x14ac:dyDescent="0.3"/>
    <row r="255" ht="32.25" customHeight="1" x14ac:dyDescent="0.3"/>
    <row r="256" ht="32.25" customHeight="1" x14ac:dyDescent="0.3"/>
    <row r="257" ht="32.25" customHeight="1" x14ac:dyDescent="0.3"/>
    <row r="258" ht="32.25" customHeight="1" x14ac:dyDescent="0.3"/>
    <row r="259" ht="32.25" customHeight="1" x14ac:dyDescent="0.3"/>
    <row r="260" ht="32.25" customHeight="1" x14ac:dyDescent="0.3"/>
    <row r="261" ht="32.25" customHeight="1" x14ac:dyDescent="0.3"/>
    <row r="262" ht="32.25" customHeight="1" x14ac:dyDescent="0.3"/>
    <row r="263" ht="32.25" customHeight="1" x14ac:dyDescent="0.3"/>
    <row r="264" ht="32.25" customHeight="1" x14ac:dyDescent="0.3"/>
    <row r="265" ht="32.25" customHeight="1" x14ac:dyDescent="0.3"/>
    <row r="266" ht="32.25" customHeight="1" x14ac:dyDescent="0.3"/>
    <row r="267" ht="32.25" customHeight="1" x14ac:dyDescent="0.3"/>
    <row r="268" ht="32.25" customHeight="1" x14ac:dyDescent="0.3"/>
    <row r="269" ht="32.25" customHeight="1" x14ac:dyDescent="0.3"/>
    <row r="270" ht="32.25" customHeight="1" x14ac:dyDescent="0.3"/>
    <row r="271" ht="32.25" customHeight="1" x14ac:dyDescent="0.3"/>
    <row r="272" ht="32.25" customHeight="1" x14ac:dyDescent="0.3"/>
    <row r="273" ht="32.25" customHeight="1" x14ac:dyDescent="0.3"/>
    <row r="274" ht="32.25" customHeight="1" x14ac:dyDescent="0.3"/>
    <row r="275" ht="32.25" customHeight="1" x14ac:dyDescent="0.3"/>
    <row r="276" ht="32.25" customHeight="1" x14ac:dyDescent="0.3"/>
    <row r="277" ht="32.25" customHeight="1" x14ac:dyDescent="0.3"/>
    <row r="278" ht="32.25" customHeight="1" x14ac:dyDescent="0.3"/>
    <row r="279" ht="32.25" customHeight="1" x14ac:dyDescent="0.3"/>
    <row r="280" ht="32.25" customHeight="1" x14ac:dyDescent="0.3"/>
    <row r="281" ht="32.25" customHeight="1" x14ac:dyDescent="0.3"/>
    <row r="282" ht="32.25" customHeight="1" x14ac:dyDescent="0.3"/>
    <row r="283" ht="32.25" customHeight="1" x14ac:dyDescent="0.3"/>
    <row r="284" ht="32.25" customHeight="1" x14ac:dyDescent="0.3"/>
    <row r="285" ht="32.25" customHeight="1" x14ac:dyDescent="0.3"/>
    <row r="286" ht="32.25" customHeight="1" x14ac:dyDescent="0.3"/>
    <row r="287" ht="32.25" customHeight="1" x14ac:dyDescent="0.3"/>
    <row r="288" ht="32.25" customHeight="1" x14ac:dyDescent="0.3"/>
    <row r="289" ht="32.25" customHeight="1" x14ac:dyDescent="0.3"/>
    <row r="290" ht="32.25" customHeight="1" x14ac:dyDescent="0.3"/>
    <row r="291" ht="32.25" customHeight="1" x14ac:dyDescent="0.3"/>
    <row r="292" ht="32.25" customHeight="1" x14ac:dyDescent="0.3"/>
    <row r="293" ht="32.25" customHeight="1" x14ac:dyDescent="0.3"/>
    <row r="294" ht="32.25" customHeight="1" x14ac:dyDescent="0.3"/>
    <row r="295" ht="32.25" customHeight="1" x14ac:dyDescent="0.3"/>
    <row r="296" ht="32.25" customHeight="1" x14ac:dyDescent="0.3"/>
    <row r="297" ht="32.25" customHeight="1" x14ac:dyDescent="0.3"/>
    <row r="298" ht="32.25" customHeight="1" x14ac:dyDescent="0.3"/>
    <row r="299" ht="32.25" customHeight="1" x14ac:dyDescent="0.3"/>
    <row r="300" ht="32.25" customHeight="1" x14ac:dyDescent="0.3"/>
    <row r="301" ht="32.25" customHeight="1" x14ac:dyDescent="0.3"/>
    <row r="302" ht="32.25" customHeight="1" x14ac:dyDescent="0.3"/>
    <row r="303" ht="32.25" customHeight="1" x14ac:dyDescent="0.3"/>
    <row r="304" ht="32.25" customHeight="1" x14ac:dyDescent="0.3"/>
    <row r="305" ht="32.25" customHeight="1" x14ac:dyDescent="0.3"/>
    <row r="306" ht="32.25" customHeight="1" x14ac:dyDescent="0.3"/>
    <row r="307" ht="32.25" customHeight="1" x14ac:dyDescent="0.3"/>
    <row r="308" ht="32.25" customHeight="1" x14ac:dyDescent="0.3"/>
    <row r="309" ht="32.25" customHeight="1" x14ac:dyDescent="0.3"/>
    <row r="310" ht="32.25" customHeight="1" x14ac:dyDescent="0.3"/>
    <row r="311" ht="32.25" customHeight="1" x14ac:dyDescent="0.3"/>
    <row r="312" ht="32.25" customHeight="1" x14ac:dyDescent="0.3"/>
    <row r="313" ht="32.25" customHeight="1" x14ac:dyDescent="0.3"/>
    <row r="314" ht="32.25" customHeight="1" x14ac:dyDescent="0.3"/>
    <row r="315" ht="32.25" customHeight="1" x14ac:dyDescent="0.3"/>
    <row r="316" ht="32.25" customHeight="1" x14ac:dyDescent="0.3"/>
    <row r="317" ht="32.25" customHeight="1" x14ac:dyDescent="0.3"/>
    <row r="318" ht="32.25" customHeight="1" x14ac:dyDescent="0.3"/>
    <row r="319" ht="32.25" customHeight="1" x14ac:dyDescent="0.3"/>
    <row r="320" ht="32.25" customHeight="1" x14ac:dyDescent="0.3"/>
    <row r="321" ht="32.25" customHeight="1" x14ac:dyDescent="0.3"/>
    <row r="322" ht="32.25" customHeight="1" x14ac:dyDescent="0.3"/>
    <row r="323" ht="32.25" customHeight="1" x14ac:dyDescent="0.3"/>
    <row r="324" ht="32.25" customHeight="1" x14ac:dyDescent="0.3"/>
    <row r="325" ht="32.25" customHeight="1" x14ac:dyDescent="0.3"/>
    <row r="326" ht="32.25" customHeight="1" x14ac:dyDescent="0.3"/>
    <row r="327" ht="32.25" customHeight="1" x14ac:dyDescent="0.3"/>
    <row r="328" ht="32.25" customHeight="1" x14ac:dyDescent="0.3"/>
    <row r="329" ht="32.25" customHeight="1" x14ac:dyDescent="0.3"/>
    <row r="330" ht="32.25" customHeight="1" x14ac:dyDescent="0.3"/>
    <row r="331" ht="32.25" customHeight="1" x14ac:dyDescent="0.3"/>
    <row r="332" ht="32.25" customHeight="1" x14ac:dyDescent="0.3"/>
    <row r="333" ht="32.25" customHeight="1" x14ac:dyDescent="0.3"/>
    <row r="334" ht="32.25" customHeight="1" x14ac:dyDescent="0.3"/>
    <row r="335" ht="32.25" customHeight="1" x14ac:dyDescent="0.3"/>
    <row r="336" ht="32.25" customHeight="1" x14ac:dyDescent="0.3"/>
    <row r="337" ht="32.25" customHeight="1" x14ac:dyDescent="0.3"/>
    <row r="338" ht="32.25" customHeight="1" x14ac:dyDescent="0.3"/>
    <row r="339" ht="32.25" customHeight="1" x14ac:dyDescent="0.3"/>
    <row r="340" ht="32.25" customHeight="1" x14ac:dyDescent="0.3"/>
    <row r="341" ht="32.25" customHeight="1" x14ac:dyDescent="0.3"/>
    <row r="342" ht="32.25" customHeight="1" x14ac:dyDescent="0.3"/>
    <row r="343" ht="32.25" customHeight="1" x14ac:dyDescent="0.3"/>
    <row r="344" ht="32.25" customHeight="1" x14ac:dyDescent="0.3"/>
    <row r="345" ht="32.25" customHeight="1" x14ac:dyDescent="0.3"/>
    <row r="346" ht="32.25" customHeight="1" x14ac:dyDescent="0.3"/>
    <row r="347" ht="32.25" customHeight="1" x14ac:dyDescent="0.3"/>
    <row r="348" ht="32.25" customHeight="1" x14ac:dyDescent="0.3"/>
    <row r="349" ht="32.25" customHeight="1" x14ac:dyDescent="0.3"/>
    <row r="350" ht="32.25" customHeight="1" x14ac:dyDescent="0.3"/>
    <row r="351" ht="32.25" customHeight="1" x14ac:dyDescent="0.3"/>
    <row r="352" ht="32.25" customHeight="1" x14ac:dyDescent="0.3"/>
    <row r="353" ht="32.25" customHeight="1" x14ac:dyDescent="0.3"/>
    <row r="354" ht="32.25" customHeight="1" x14ac:dyDescent="0.3"/>
    <row r="355" ht="32.25" customHeight="1" x14ac:dyDescent="0.3"/>
    <row r="356" ht="32.25" customHeight="1" x14ac:dyDescent="0.3"/>
    <row r="357" ht="32.25" customHeight="1" x14ac:dyDescent="0.3"/>
    <row r="358" ht="32.25" customHeight="1" x14ac:dyDescent="0.3"/>
    <row r="359" ht="32.25" customHeight="1" x14ac:dyDescent="0.3"/>
    <row r="360" ht="32.25" customHeight="1" x14ac:dyDescent="0.3"/>
    <row r="361" ht="32.25" customHeight="1" x14ac:dyDescent="0.3"/>
    <row r="362" ht="32.25" customHeight="1" x14ac:dyDescent="0.3"/>
    <row r="363" ht="32.25" customHeight="1" x14ac:dyDescent="0.3"/>
    <row r="364" ht="32.25" customHeight="1" x14ac:dyDescent="0.3"/>
    <row r="365" ht="32.25" customHeight="1" x14ac:dyDescent="0.3"/>
    <row r="366" ht="32.25" customHeight="1" x14ac:dyDescent="0.3"/>
    <row r="367" ht="32.25" customHeight="1" x14ac:dyDescent="0.3"/>
    <row r="368" ht="32.25" customHeight="1" x14ac:dyDescent="0.3"/>
    <row r="369" ht="32.25" customHeight="1" x14ac:dyDescent="0.3"/>
    <row r="370" ht="32.25" customHeight="1" x14ac:dyDescent="0.3"/>
    <row r="371" ht="32.25" customHeight="1" x14ac:dyDescent="0.3"/>
    <row r="372" ht="32.25" customHeight="1" x14ac:dyDescent="0.3"/>
    <row r="373" ht="32.25" customHeight="1" x14ac:dyDescent="0.3"/>
    <row r="374" ht="32.25" customHeight="1" x14ac:dyDescent="0.3"/>
    <row r="375" ht="32.25" customHeight="1" x14ac:dyDescent="0.3"/>
    <row r="376" ht="32.25" customHeight="1" x14ac:dyDescent="0.3"/>
    <row r="377" ht="32.25" customHeight="1" x14ac:dyDescent="0.3"/>
    <row r="378" ht="32.25" customHeight="1" x14ac:dyDescent="0.3"/>
    <row r="379" ht="32.25" customHeight="1" x14ac:dyDescent="0.3"/>
    <row r="380" ht="32.25" customHeight="1" x14ac:dyDescent="0.3"/>
    <row r="381" ht="32.25" customHeight="1" x14ac:dyDescent="0.3"/>
    <row r="382" ht="32.25" customHeight="1" x14ac:dyDescent="0.3"/>
    <row r="383" ht="32.25" customHeight="1" x14ac:dyDescent="0.3"/>
    <row r="384" ht="32.25" customHeight="1" x14ac:dyDescent="0.3"/>
    <row r="385" ht="32.25" customHeight="1" x14ac:dyDescent="0.3"/>
    <row r="386" ht="32.25" customHeight="1" x14ac:dyDescent="0.3"/>
    <row r="387" ht="32.25" customHeight="1" x14ac:dyDescent="0.3"/>
    <row r="388" ht="32.25" customHeight="1" x14ac:dyDescent="0.3"/>
    <row r="389" ht="32.25" customHeight="1" x14ac:dyDescent="0.3"/>
    <row r="390" ht="32.25" customHeight="1" x14ac:dyDescent="0.3"/>
    <row r="391" ht="32.25" customHeight="1" x14ac:dyDescent="0.3"/>
    <row r="392" ht="32.25" customHeight="1" x14ac:dyDescent="0.3"/>
    <row r="393" ht="32.25" customHeight="1" x14ac:dyDescent="0.3"/>
    <row r="394" ht="32.25" customHeight="1" x14ac:dyDescent="0.3"/>
    <row r="395" ht="32.25" customHeight="1" x14ac:dyDescent="0.3"/>
    <row r="396" ht="32.25" customHeight="1" x14ac:dyDescent="0.3"/>
    <row r="397" ht="32.25" customHeight="1" x14ac:dyDescent="0.3"/>
    <row r="398" ht="32.25" customHeight="1" x14ac:dyDescent="0.3"/>
    <row r="399" ht="32.25" customHeight="1" x14ac:dyDescent="0.3"/>
    <row r="400" ht="32.25" customHeight="1" x14ac:dyDescent="0.3"/>
    <row r="401" ht="32.25" customHeight="1" x14ac:dyDescent="0.3"/>
    <row r="402" ht="32.25" customHeight="1" x14ac:dyDescent="0.3"/>
    <row r="403" ht="32.25" customHeight="1" x14ac:dyDescent="0.3"/>
    <row r="404" ht="32.25" customHeight="1" x14ac:dyDescent="0.3"/>
    <row r="405" ht="32.25" customHeight="1" x14ac:dyDescent="0.3"/>
    <row r="406" ht="32.25" customHeight="1" x14ac:dyDescent="0.3"/>
    <row r="407" ht="32.25" customHeight="1" x14ac:dyDescent="0.3"/>
    <row r="408" ht="32.25" customHeight="1" x14ac:dyDescent="0.3"/>
    <row r="409" ht="32.25" customHeight="1" x14ac:dyDescent="0.3"/>
    <row r="410" ht="32.25" customHeight="1" x14ac:dyDescent="0.3"/>
    <row r="411" ht="32.25" customHeight="1" x14ac:dyDescent="0.3"/>
    <row r="412" ht="32.25" customHeight="1" x14ac:dyDescent="0.3"/>
  </sheetData>
  <autoFilter ref="A1:R178" xr:uid="{00000000-0009-0000-0000-00000E000000}"/>
  <conditionalFormatting sqref="A2:A15 B2:B178 A17:A22 A24:A92 A99 A112 A114:A178">
    <cfRule type="cellIs" dxfId="3" priority="2" operator="equal">
      <formula>1</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801ED6C6-D02F-462C-8139-D0612AD98159}">
            <xm:f>NOT(ISERROR(SEARCH("FALSO-",A2)))</xm:f>
            <xm:f>"FALSO-"</xm:f>
            <x14:dxf>
              <font>
                <b/>
                <i val="0"/>
                <color rgb="FFFF0000"/>
              </font>
            </x14:dxf>
          </x14:cfRule>
          <xm:sqref>A2:A15 B2:B178 A17:A22 A24:A92 A99 A112 A114:A178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2"/>
  <sheetViews>
    <sheetView topLeftCell="C1" zoomScale="95" zoomScaleNormal="95" workbookViewId="0">
      <pane ySplit="1" topLeftCell="A172" activePane="bottomLeft" state="frozen"/>
      <selection activeCell="C1" sqref="C1"/>
      <selection pane="bottomLeft" activeCell="E1" sqref="E1"/>
    </sheetView>
  </sheetViews>
  <sheetFormatPr defaultColWidth="10.5" defaultRowHeight="15.5" x14ac:dyDescent="0.3"/>
  <cols>
    <col min="1" max="1" width="19.33203125" style="10" customWidth="1"/>
    <col min="2" max="2" width="111.08203125" style="10" customWidth="1"/>
    <col min="3" max="3" width="59.33203125" customWidth="1"/>
    <col min="4" max="5" width="58" customWidth="1"/>
  </cols>
  <sheetData>
    <row r="1" spans="1:5" ht="40" customHeight="1" x14ac:dyDescent="0.3">
      <c r="A1" s="11" t="s">
        <v>2275</v>
      </c>
      <c r="B1" s="11" t="s">
        <v>25</v>
      </c>
      <c r="C1" s="26" t="s">
        <v>2279</v>
      </c>
      <c r="D1" s="26" t="s">
        <v>2283</v>
      </c>
      <c r="E1" s="26" t="s">
        <v>2339</v>
      </c>
    </row>
    <row r="2" spans="1:5" ht="40" customHeight="1" x14ac:dyDescent="0.3">
      <c r="A2" s="12" t="s">
        <v>89</v>
      </c>
      <c r="B2" s="14" t="s">
        <v>92</v>
      </c>
      <c r="C2" s="206" t="s">
        <v>2368</v>
      </c>
      <c r="D2" s="206"/>
      <c r="E2" s="206"/>
    </row>
    <row r="3" spans="1:5" ht="40" customHeight="1" x14ac:dyDescent="0.3">
      <c r="A3" s="12" t="s">
        <v>99</v>
      </c>
      <c r="B3" s="14" t="s">
        <v>100</v>
      </c>
      <c r="C3" s="206" t="s">
        <v>2368</v>
      </c>
      <c r="D3" s="206"/>
      <c r="E3" s="206"/>
    </row>
    <row r="4" spans="1:5" ht="40" customHeight="1" x14ac:dyDescent="0.3">
      <c r="A4" s="16" t="s">
        <v>102</v>
      </c>
      <c r="B4" s="15" t="s">
        <v>2342</v>
      </c>
      <c r="C4" s="206" t="s">
        <v>2369</v>
      </c>
      <c r="D4" s="206"/>
      <c r="E4" s="206"/>
    </row>
    <row r="5" spans="1:5" ht="40" customHeight="1" x14ac:dyDescent="0.3">
      <c r="A5" s="16" t="s">
        <v>108</v>
      </c>
      <c r="B5" s="15" t="s">
        <v>2342</v>
      </c>
      <c r="C5" s="206" t="s">
        <v>2369</v>
      </c>
      <c r="D5" s="206"/>
      <c r="E5" s="206"/>
    </row>
    <row r="6" spans="1:5" ht="40" customHeight="1" x14ac:dyDescent="0.3">
      <c r="A6" s="16" t="s">
        <v>110</v>
      </c>
      <c r="B6" s="15" t="s">
        <v>2343</v>
      </c>
      <c r="C6" s="206" t="s">
        <v>2370</v>
      </c>
      <c r="D6" s="206"/>
      <c r="E6" s="206"/>
    </row>
    <row r="7" spans="1:5" ht="40" customHeight="1" x14ac:dyDescent="0.3">
      <c r="A7" s="16" t="s">
        <v>112</v>
      </c>
      <c r="B7" s="15" t="s">
        <v>2344</v>
      </c>
      <c r="C7" s="206" t="s">
        <v>2371</v>
      </c>
      <c r="D7" s="206"/>
      <c r="E7" s="206"/>
    </row>
    <row r="8" spans="1:5" ht="40" customHeight="1" x14ac:dyDescent="0.3">
      <c r="A8" s="15" t="s">
        <v>114</v>
      </c>
      <c r="B8" s="15" t="s">
        <v>2345</v>
      </c>
      <c r="C8" s="206" t="s">
        <v>2371</v>
      </c>
      <c r="D8" s="206" t="s">
        <v>2372</v>
      </c>
      <c r="E8" s="206"/>
    </row>
    <row r="9" spans="1:5" ht="40" customHeight="1" x14ac:dyDescent="0.3">
      <c r="A9" s="15" t="s">
        <v>116</v>
      </c>
      <c r="B9" s="15" t="s">
        <v>2346</v>
      </c>
      <c r="C9" s="206" t="s">
        <v>2373</v>
      </c>
      <c r="D9" s="206" t="s">
        <v>2374</v>
      </c>
      <c r="E9" s="206"/>
    </row>
    <row r="10" spans="1:5" ht="40" customHeight="1" x14ac:dyDescent="0.3">
      <c r="A10" s="16" t="s">
        <v>119</v>
      </c>
      <c r="B10" s="15" t="s">
        <v>2347</v>
      </c>
      <c r="C10" s="206" t="s">
        <v>2372</v>
      </c>
      <c r="D10" s="206" t="s">
        <v>2370</v>
      </c>
      <c r="E10" s="206"/>
    </row>
    <row r="11" spans="1:5" ht="40" customHeight="1" x14ac:dyDescent="0.3">
      <c r="A11" s="16" t="s">
        <v>120</v>
      </c>
      <c r="B11" s="19" t="s">
        <v>2375</v>
      </c>
      <c r="C11" s="206" t="s">
        <v>2372</v>
      </c>
      <c r="D11" s="206" t="s">
        <v>2368</v>
      </c>
      <c r="E11" s="206"/>
    </row>
    <row r="12" spans="1:5" ht="40" customHeight="1" x14ac:dyDescent="0.3">
      <c r="A12" s="16" t="s">
        <v>123</v>
      </c>
      <c r="B12" s="19" t="s">
        <v>2375</v>
      </c>
      <c r="C12" s="206" t="s">
        <v>2372</v>
      </c>
      <c r="D12" s="206" t="s">
        <v>2368</v>
      </c>
      <c r="E12" s="206"/>
    </row>
    <row r="13" spans="1:5" ht="40" customHeight="1" x14ac:dyDescent="0.3">
      <c r="A13" s="16" t="s">
        <v>124</v>
      </c>
      <c r="B13" s="19" t="s">
        <v>2375</v>
      </c>
      <c r="C13" s="206" t="s">
        <v>2372</v>
      </c>
      <c r="D13" s="206" t="s">
        <v>2368</v>
      </c>
      <c r="E13" s="206"/>
    </row>
    <row r="14" spans="1:5" ht="40" customHeight="1" x14ac:dyDescent="0.3">
      <c r="A14" s="16" t="s">
        <v>125</v>
      </c>
      <c r="B14" s="19" t="s">
        <v>2375</v>
      </c>
      <c r="C14" s="206" t="s">
        <v>2372</v>
      </c>
      <c r="D14" s="206" t="s">
        <v>2368</v>
      </c>
      <c r="E14" s="206"/>
    </row>
    <row r="15" spans="1:5" ht="40" customHeight="1" x14ac:dyDescent="0.3">
      <c r="A15" s="16" t="s">
        <v>127</v>
      </c>
      <c r="B15" s="19" t="s">
        <v>2375</v>
      </c>
      <c r="C15" s="206" t="s">
        <v>2372</v>
      </c>
      <c r="D15" s="206" t="s">
        <v>2368</v>
      </c>
      <c r="E15" s="206"/>
    </row>
    <row r="16" spans="1:5" ht="40" customHeight="1" x14ac:dyDescent="0.3">
      <c r="A16" s="20" t="s">
        <v>129</v>
      </c>
      <c r="B16" s="13" t="s">
        <v>2347</v>
      </c>
      <c r="C16" s="206" t="s">
        <v>2372</v>
      </c>
      <c r="D16" s="206" t="s">
        <v>2370</v>
      </c>
      <c r="E16" s="206"/>
    </row>
    <row r="17" spans="1:5" ht="40" customHeight="1" x14ac:dyDescent="0.3">
      <c r="A17" s="16" t="s">
        <v>131</v>
      </c>
      <c r="B17" s="19" t="s">
        <v>2375</v>
      </c>
      <c r="C17" s="206" t="s">
        <v>2372</v>
      </c>
      <c r="D17" s="206" t="s">
        <v>2368</v>
      </c>
      <c r="E17" s="206"/>
    </row>
    <row r="18" spans="1:5" ht="40" customHeight="1" x14ac:dyDescent="0.3">
      <c r="A18" s="16" t="s">
        <v>132</v>
      </c>
      <c r="B18" s="19" t="s">
        <v>2375</v>
      </c>
      <c r="C18" s="206" t="s">
        <v>2372</v>
      </c>
      <c r="D18" s="206" t="s">
        <v>2368</v>
      </c>
      <c r="E18" s="206"/>
    </row>
    <row r="19" spans="1:5" ht="40" customHeight="1" x14ac:dyDescent="0.3">
      <c r="A19" s="16" t="s">
        <v>133</v>
      </c>
      <c r="B19" s="13" t="s">
        <v>2349</v>
      </c>
      <c r="C19" s="206" t="s">
        <v>2372</v>
      </c>
      <c r="D19" s="206" t="s">
        <v>2371</v>
      </c>
      <c r="E19" s="206"/>
    </row>
    <row r="20" spans="1:5" ht="40" customHeight="1" x14ac:dyDescent="0.3">
      <c r="A20" s="16" t="s">
        <v>140</v>
      </c>
      <c r="B20" s="13" t="s">
        <v>2349</v>
      </c>
      <c r="C20" s="206" t="s">
        <v>2372</v>
      </c>
      <c r="D20" s="206" t="s">
        <v>2371</v>
      </c>
      <c r="E20" s="206"/>
    </row>
    <row r="21" spans="1:5" ht="40" customHeight="1" x14ac:dyDescent="0.3">
      <c r="A21" s="16" t="s">
        <v>145</v>
      </c>
      <c r="B21" s="13" t="s">
        <v>2349</v>
      </c>
      <c r="C21" s="206" t="s">
        <v>2372</v>
      </c>
      <c r="D21" s="206" t="s">
        <v>2371</v>
      </c>
      <c r="E21" s="206"/>
    </row>
    <row r="22" spans="1:5" ht="40" customHeight="1" x14ac:dyDescent="0.3">
      <c r="A22" s="21" t="s">
        <v>147</v>
      </c>
      <c r="B22" s="13" t="s">
        <v>2350</v>
      </c>
      <c r="C22" s="206" t="s">
        <v>2376</v>
      </c>
      <c r="D22" s="206" t="s">
        <v>2372</v>
      </c>
      <c r="E22" s="206" t="s">
        <v>2371</v>
      </c>
    </row>
    <row r="23" spans="1:5" ht="40" customHeight="1" x14ac:dyDescent="0.3">
      <c r="A23" s="20" t="s">
        <v>148</v>
      </c>
      <c r="B23" s="13" t="s">
        <v>2347</v>
      </c>
      <c r="C23" s="206" t="s">
        <v>2372</v>
      </c>
      <c r="D23" s="206" t="s">
        <v>2370</v>
      </c>
      <c r="E23" s="206"/>
    </row>
    <row r="24" spans="1:5" ht="40" customHeight="1" x14ac:dyDescent="0.3">
      <c r="A24" s="21" t="s">
        <v>149</v>
      </c>
      <c r="B24" s="13" t="s">
        <v>2349</v>
      </c>
      <c r="C24" s="206" t="s">
        <v>2372</v>
      </c>
      <c r="D24" s="206" t="s">
        <v>2371</v>
      </c>
      <c r="E24" s="206"/>
    </row>
    <row r="25" spans="1:5" ht="40" customHeight="1" x14ac:dyDescent="0.3">
      <c r="A25" s="16" t="s">
        <v>151</v>
      </c>
      <c r="B25" s="14" t="s">
        <v>2349</v>
      </c>
      <c r="C25" s="206" t="s">
        <v>2372</v>
      </c>
      <c r="D25" s="206" t="s">
        <v>2371</v>
      </c>
      <c r="E25" s="206"/>
    </row>
    <row r="26" spans="1:5" ht="40" customHeight="1" x14ac:dyDescent="0.3">
      <c r="A26" s="16" t="s">
        <v>156</v>
      </c>
      <c r="B26" s="14" t="s">
        <v>2350</v>
      </c>
      <c r="C26" s="206" t="s">
        <v>2376</v>
      </c>
      <c r="D26" s="206" t="s">
        <v>2372</v>
      </c>
      <c r="E26" s="206" t="s">
        <v>2371</v>
      </c>
    </row>
    <row r="27" spans="1:5" ht="40" customHeight="1" x14ac:dyDescent="0.3">
      <c r="A27" s="16" t="s">
        <v>161</v>
      </c>
      <c r="B27" s="14" t="s">
        <v>2350</v>
      </c>
      <c r="C27" s="206" t="s">
        <v>2376</v>
      </c>
      <c r="D27" s="206" t="s">
        <v>2372</v>
      </c>
      <c r="E27" s="206" t="s">
        <v>2371</v>
      </c>
    </row>
    <row r="28" spans="1:5" ht="40" customHeight="1" x14ac:dyDescent="0.3">
      <c r="A28" s="16" t="s">
        <v>163</v>
      </c>
      <c r="B28" s="19" t="s">
        <v>2349</v>
      </c>
      <c r="C28" s="206" t="s">
        <v>2372</v>
      </c>
      <c r="D28" s="206" t="s">
        <v>2371</v>
      </c>
      <c r="E28" s="206"/>
    </row>
    <row r="29" spans="1:5" ht="40" customHeight="1" x14ac:dyDescent="0.3">
      <c r="A29" s="16" t="s">
        <v>164</v>
      </c>
      <c r="B29" s="19" t="s">
        <v>2349</v>
      </c>
      <c r="C29" s="206" t="s">
        <v>2372</v>
      </c>
      <c r="D29" s="206" t="s">
        <v>2371</v>
      </c>
      <c r="E29" s="206"/>
    </row>
    <row r="30" spans="1:5" ht="40" customHeight="1" x14ac:dyDescent="0.3">
      <c r="A30" s="16" t="s">
        <v>165</v>
      </c>
      <c r="B30" s="19" t="s">
        <v>2349</v>
      </c>
      <c r="C30" s="206" t="s">
        <v>2372</v>
      </c>
      <c r="D30" s="206" t="s">
        <v>2371</v>
      </c>
      <c r="E30" s="206"/>
    </row>
    <row r="31" spans="1:5" ht="40" customHeight="1" x14ac:dyDescent="0.3">
      <c r="A31" s="16" t="s">
        <v>166</v>
      </c>
      <c r="B31" s="19" t="s">
        <v>2349</v>
      </c>
      <c r="C31" s="206" t="s">
        <v>2372</v>
      </c>
      <c r="D31" s="206" t="s">
        <v>2371</v>
      </c>
      <c r="E31" s="206"/>
    </row>
    <row r="32" spans="1:5" ht="40" customHeight="1" x14ac:dyDescent="0.3">
      <c r="A32" s="16" t="s">
        <v>167</v>
      </c>
      <c r="B32" s="19" t="s">
        <v>290</v>
      </c>
      <c r="C32" s="206" t="s">
        <v>2372</v>
      </c>
      <c r="D32" s="206"/>
      <c r="E32" s="206"/>
    </row>
    <row r="33" spans="1:5" ht="40" customHeight="1" x14ac:dyDescent="0.3">
      <c r="A33" s="16" t="s">
        <v>168</v>
      </c>
      <c r="B33" s="19" t="s">
        <v>290</v>
      </c>
      <c r="C33" s="206" t="s">
        <v>2372</v>
      </c>
      <c r="D33" s="206"/>
      <c r="E33" s="206"/>
    </row>
    <row r="34" spans="1:5" ht="40" customHeight="1" x14ac:dyDescent="0.3">
      <c r="A34" s="16" t="s">
        <v>169</v>
      </c>
      <c r="B34" s="19" t="s">
        <v>2349</v>
      </c>
      <c r="C34" s="206" t="s">
        <v>2372</v>
      </c>
      <c r="D34" s="206" t="s">
        <v>2371</v>
      </c>
      <c r="E34" s="206"/>
    </row>
    <row r="35" spans="1:5" ht="40" customHeight="1" x14ac:dyDescent="0.3">
      <c r="A35" s="16" t="s">
        <v>170</v>
      </c>
      <c r="B35" s="19" t="s">
        <v>290</v>
      </c>
      <c r="C35" s="206" t="s">
        <v>2372</v>
      </c>
      <c r="D35" s="206"/>
      <c r="E35" s="206"/>
    </row>
    <row r="36" spans="1:5" ht="40" customHeight="1" x14ac:dyDescent="0.3">
      <c r="A36" s="16" t="s">
        <v>171</v>
      </c>
      <c r="B36" s="19" t="s">
        <v>2351</v>
      </c>
      <c r="C36" s="206" t="s">
        <v>2371</v>
      </c>
      <c r="D36" s="206"/>
      <c r="E36" s="206"/>
    </row>
    <row r="37" spans="1:5" ht="40" customHeight="1" x14ac:dyDescent="0.3">
      <c r="A37" s="16" t="s">
        <v>172</v>
      </c>
      <c r="B37" s="19" t="s">
        <v>2351</v>
      </c>
      <c r="C37" s="206" t="s">
        <v>2371</v>
      </c>
      <c r="D37" s="206"/>
      <c r="E37" s="206"/>
    </row>
    <row r="38" spans="1:5" ht="40" customHeight="1" x14ac:dyDescent="0.3">
      <c r="A38" s="16" t="s">
        <v>173</v>
      </c>
      <c r="B38" s="17" t="s">
        <v>2352</v>
      </c>
      <c r="C38" s="206" t="s">
        <v>2377</v>
      </c>
      <c r="D38" s="206" t="s">
        <v>2373</v>
      </c>
      <c r="E38" s="206"/>
    </row>
    <row r="39" spans="1:5" ht="40" customHeight="1" x14ac:dyDescent="0.3">
      <c r="A39" s="16" t="s">
        <v>178</v>
      </c>
      <c r="B39" s="17" t="s">
        <v>2352</v>
      </c>
      <c r="C39" s="206" t="s">
        <v>2377</v>
      </c>
      <c r="D39" s="206" t="s">
        <v>2373</v>
      </c>
      <c r="E39" s="206"/>
    </row>
    <row r="40" spans="1:5" ht="40" customHeight="1" x14ac:dyDescent="0.3">
      <c r="A40" s="16" t="s">
        <v>181</v>
      </c>
      <c r="B40" s="19" t="s">
        <v>2351</v>
      </c>
      <c r="C40" s="206" t="s">
        <v>2371</v>
      </c>
      <c r="D40" s="206"/>
      <c r="E40" s="206"/>
    </row>
    <row r="41" spans="1:5" ht="40" customHeight="1" x14ac:dyDescent="0.3">
      <c r="A41" s="16" t="s">
        <v>184</v>
      </c>
      <c r="B41" s="19" t="s">
        <v>2351</v>
      </c>
      <c r="C41" s="206" t="s">
        <v>2371</v>
      </c>
      <c r="D41" s="206"/>
      <c r="E41" s="206"/>
    </row>
    <row r="42" spans="1:5" ht="40" customHeight="1" x14ac:dyDescent="0.3">
      <c r="A42" s="16" t="s">
        <v>187</v>
      </c>
      <c r="B42" s="19" t="s">
        <v>2351</v>
      </c>
      <c r="C42" s="206" t="s">
        <v>2371</v>
      </c>
      <c r="D42" s="206"/>
      <c r="E42" s="206"/>
    </row>
    <row r="43" spans="1:5" ht="40" customHeight="1" x14ac:dyDescent="0.3">
      <c r="A43" s="16" t="s">
        <v>188</v>
      </c>
      <c r="B43" s="19" t="s">
        <v>2349</v>
      </c>
      <c r="C43" s="206" t="s">
        <v>2372</v>
      </c>
      <c r="D43" s="206" t="s">
        <v>2371</v>
      </c>
      <c r="E43" s="206"/>
    </row>
    <row r="44" spans="1:5" ht="40" customHeight="1" x14ac:dyDescent="0.3">
      <c r="A44" s="16" t="s">
        <v>189</v>
      </c>
      <c r="B44" s="19" t="s">
        <v>2349</v>
      </c>
      <c r="C44" s="206" t="s">
        <v>2372</v>
      </c>
      <c r="D44" s="206" t="s">
        <v>2371</v>
      </c>
      <c r="E44" s="206"/>
    </row>
    <row r="45" spans="1:5" ht="40" customHeight="1" x14ac:dyDescent="0.3">
      <c r="A45" s="16" t="s">
        <v>191</v>
      </c>
      <c r="B45" s="14" t="s">
        <v>100</v>
      </c>
      <c r="C45" s="206" t="s">
        <v>2368</v>
      </c>
      <c r="D45" s="206"/>
      <c r="E45" s="206"/>
    </row>
    <row r="46" spans="1:5" ht="40" customHeight="1" x14ac:dyDescent="0.3">
      <c r="A46" s="16" t="s">
        <v>192</v>
      </c>
      <c r="B46" s="14" t="s">
        <v>100</v>
      </c>
      <c r="C46" s="206" t="s">
        <v>2368</v>
      </c>
      <c r="D46" s="206"/>
      <c r="E46" s="206"/>
    </row>
    <row r="47" spans="1:5" ht="40" customHeight="1" x14ac:dyDescent="0.3">
      <c r="A47" s="16" t="s">
        <v>193</v>
      </c>
      <c r="B47" s="19" t="s">
        <v>2349</v>
      </c>
      <c r="C47" s="206" t="s">
        <v>2372</v>
      </c>
      <c r="D47" s="206" t="s">
        <v>2371</v>
      </c>
      <c r="E47" s="206"/>
    </row>
    <row r="48" spans="1:5" ht="40" customHeight="1" x14ac:dyDescent="0.3">
      <c r="A48" s="16" t="s">
        <v>194</v>
      </c>
      <c r="B48" s="19" t="s">
        <v>2349</v>
      </c>
      <c r="C48" s="206" t="s">
        <v>2372</v>
      </c>
      <c r="D48" s="206" t="s">
        <v>2371</v>
      </c>
      <c r="E48" s="206"/>
    </row>
    <row r="49" spans="1:5" ht="40" customHeight="1" x14ac:dyDescent="0.3">
      <c r="A49" s="16" t="s">
        <v>196</v>
      </c>
      <c r="B49" s="19" t="s">
        <v>2349</v>
      </c>
      <c r="C49" s="206" t="s">
        <v>2372</v>
      </c>
      <c r="D49" s="206" t="s">
        <v>2371</v>
      </c>
      <c r="E49" s="206"/>
    </row>
    <row r="50" spans="1:5" ht="40" customHeight="1" x14ac:dyDescent="0.3">
      <c r="A50" s="16" t="s">
        <v>198</v>
      </c>
      <c r="B50" s="19" t="s">
        <v>2349</v>
      </c>
      <c r="C50" s="206" t="s">
        <v>2372</v>
      </c>
      <c r="D50" s="206" t="s">
        <v>2371</v>
      </c>
      <c r="E50" s="206"/>
    </row>
    <row r="51" spans="1:5" ht="40" customHeight="1" x14ac:dyDescent="0.3">
      <c r="A51" s="16" t="s">
        <v>199</v>
      </c>
      <c r="B51" s="19" t="s">
        <v>2349</v>
      </c>
      <c r="C51" s="206" t="s">
        <v>2372</v>
      </c>
      <c r="D51" s="206" t="s">
        <v>2371</v>
      </c>
      <c r="E51" s="206"/>
    </row>
    <row r="52" spans="1:5" ht="40" customHeight="1" x14ac:dyDescent="0.3">
      <c r="A52" s="16" t="s">
        <v>201</v>
      </c>
      <c r="B52" s="19" t="s">
        <v>2349</v>
      </c>
      <c r="C52" s="206" t="s">
        <v>2372</v>
      </c>
      <c r="D52" s="206" t="s">
        <v>2371</v>
      </c>
      <c r="E52" s="206"/>
    </row>
    <row r="53" spans="1:5" ht="40" customHeight="1" x14ac:dyDescent="0.3">
      <c r="A53" s="16" t="s">
        <v>205</v>
      </c>
      <c r="B53" s="23" t="s">
        <v>2378</v>
      </c>
      <c r="C53" s="206" t="s">
        <v>2379</v>
      </c>
      <c r="D53" s="206"/>
      <c r="E53" s="206"/>
    </row>
    <row r="54" spans="1:5" ht="40" customHeight="1" x14ac:dyDescent="0.3">
      <c r="A54" s="16" t="s">
        <v>207</v>
      </c>
      <c r="B54" s="23" t="s">
        <v>2378</v>
      </c>
      <c r="C54" s="206" t="s">
        <v>2379</v>
      </c>
      <c r="D54" s="206"/>
      <c r="E54" s="206"/>
    </row>
    <row r="55" spans="1:5" ht="40" customHeight="1" x14ac:dyDescent="0.3">
      <c r="A55" s="16" t="s">
        <v>209</v>
      </c>
      <c r="B55" s="23" t="s">
        <v>2378</v>
      </c>
      <c r="C55" s="206" t="s">
        <v>2379</v>
      </c>
      <c r="D55" s="206"/>
      <c r="E55" s="206"/>
    </row>
    <row r="56" spans="1:5" ht="40" customHeight="1" x14ac:dyDescent="0.3">
      <c r="A56" s="16" t="s">
        <v>210</v>
      </c>
      <c r="B56" s="23" t="s">
        <v>2378</v>
      </c>
      <c r="C56" s="206" t="s">
        <v>2379</v>
      </c>
      <c r="D56" s="206"/>
      <c r="E56" s="206"/>
    </row>
    <row r="57" spans="1:5" ht="40" customHeight="1" x14ac:dyDescent="0.3">
      <c r="A57" s="16" t="s">
        <v>211</v>
      </c>
      <c r="B57" s="23" t="s">
        <v>2378</v>
      </c>
      <c r="C57" s="206" t="s">
        <v>2379</v>
      </c>
      <c r="D57" s="206"/>
      <c r="E57" s="206"/>
    </row>
    <row r="58" spans="1:5" ht="40" customHeight="1" x14ac:dyDescent="0.3">
      <c r="A58" s="16" t="s">
        <v>212</v>
      </c>
      <c r="B58" s="23" t="s">
        <v>2378</v>
      </c>
      <c r="C58" s="206" t="s">
        <v>2379</v>
      </c>
      <c r="D58" s="206"/>
      <c r="E58" s="206"/>
    </row>
    <row r="59" spans="1:5" ht="40" customHeight="1" x14ac:dyDescent="0.3">
      <c r="A59" s="16" t="s">
        <v>213</v>
      </c>
      <c r="B59" s="23" t="s">
        <v>2380</v>
      </c>
      <c r="C59" s="206" t="s">
        <v>2379</v>
      </c>
      <c r="D59" s="206" t="s">
        <v>2371</v>
      </c>
      <c r="E59" s="206"/>
    </row>
    <row r="60" spans="1:5" ht="40" customHeight="1" x14ac:dyDescent="0.3">
      <c r="A60" s="16" t="s">
        <v>214</v>
      </c>
      <c r="B60" s="23" t="s">
        <v>2380</v>
      </c>
      <c r="C60" s="206" t="s">
        <v>2379</v>
      </c>
      <c r="D60" s="206" t="s">
        <v>2371</v>
      </c>
      <c r="E60" s="206"/>
    </row>
    <row r="61" spans="1:5" ht="40" customHeight="1" x14ac:dyDescent="0.3">
      <c r="A61" s="16" t="s">
        <v>215</v>
      </c>
      <c r="B61" s="23" t="s">
        <v>2381</v>
      </c>
      <c r="C61" s="206" t="s">
        <v>2379</v>
      </c>
      <c r="D61" s="206" t="s">
        <v>2371</v>
      </c>
      <c r="E61" s="206"/>
    </row>
    <row r="62" spans="1:5" ht="40" customHeight="1" x14ac:dyDescent="0.3">
      <c r="A62" s="16" t="s">
        <v>216</v>
      </c>
      <c r="B62" s="23" t="s">
        <v>2382</v>
      </c>
      <c r="C62" s="206" t="s">
        <v>2379</v>
      </c>
      <c r="D62" s="206" t="s">
        <v>2371</v>
      </c>
      <c r="E62" s="206"/>
    </row>
    <row r="63" spans="1:5" ht="40" customHeight="1" x14ac:dyDescent="0.3">
      <c r="A63" s="16" t="s">
        <v>217</v>
      </c>
      <c r="B63" s="23" t="s">
        <v>2383</v>
      </c>
      <c r="C63" s="206" t="s">
        <v>2379</v>
      </c>
      <c r="D63" s="206" t="s">
        <v>2371</v>
      </c>
      <c r="E63" s="206"/>
    </row>
    <row r="64" spans="1:5" ht="40" customHeight="1" x14ac:dyDescent="0.3">
      <c r="A64" s="16" t="s">
        <v>218</v>
      </c>
      <c r="B64" s="23" t="s">
        <v>2384</v>
      </c>
      <c r="C64" s="206" t="s">
        <v>2379</v>
      </c>
      <c r="D64" s="206" t="s">
        <v>2371</v>
      </c>
      <c r="E64" s="206"/>
    </row>
    <row r="65" spans="1:5" ht="40" customHeight="1" x14ac:dyDescent="0.3">
      <c r="A65" s="16" t="s">
        <v>219</v>
      </c>
      <c r="B65" s="23" t="s">
        <v>2384</v>
      </c>
      <c r="C65" s="206" t="s">
        <v>2379</v>
      </c>
      <c r="D65" s="206" t="s">
        <v>2371</v>
      </c>
      <c r="E65" s="206"/>
    </row>
    <row r="66" spans="1:5" ht="40" customHeight="1" x14ac:dyDescent="0.3">
      <c r="A66" s="16" t="s">
        <v>220</v>
      </c>
      <c r="B66" s="23" t="s">
        <v>2384</v>
      </c>
      <c r="C66" s="206" t="s">
        <v>2379</v>
      </c>
      <c r="D66" s="206" t="s">
        <v>2371</v>
      </c>
      <c r="E66" s="206"/>
    </row>
    <row r="67" spans="1:5" ht="40" customHeight="1" x14ac:dyDescent="0.3">
      <c r="A67" s="16" t="s">
        <v>221</v>
      </c>
      <c r="B67" s="23" t="s">
        <v>2384</v>
      </c>
      <c r="C67" s="206" t="s">
        <v>2379</v>
      </c>
      <c r="D67" s="206" t="s">
        <v>2371</v>
      </c>
      <c r="E67" s="206"/>
    </row>
    <row r="68" spans="1:5" ht="40" customHeight="1" x14ac:dyDescent="0.3">
      <c r="A68" s="16" t="s">
        <v>222</v>
      </c>
      <c r="B68" s="23" t="s">
        <v>2384</v>
      </c>
      <c r="C68" s="206" t="s">
        <v>2379</v>
      </c>
      <c r="D68" s="206" t="s">
        <v>2371</v>
      </c>
      <c r="E68" s="206"/>
    </row>
    <row r="69" spans="1:5" ht="40" customHeight="1" x14ac:dyDescent="0.3">
      <c r="A69" s="16" t="s">
        <v>223</v>
      </c>
      <c r="B69" s="23" t="s">
        <v>2378</v>
      </c>
      <c r="C69" s="206" t="s">
        <v>2379</v>
      </c>
      <c r="D69" s="206"/>
      <c r="E69" s="206"/>
    </row>
    <row r="70" spans="1:5" ht="40" customHeight="1" x14ac:dyDescent="0.3">
      <c r="A70" s="16" t="s">
        <v>224</v>
      </c>
      <c r="B70" s="23" t="s">
        <v>2378</v>
      </c>
      <c r="C70" s="206" t="s">
        <v>2379</v>
      </c>
      <c r="D70" s="206"/>
      <c r="E70" s="206"/>
    </row>
    <row r="71" spans="1:5" ht="40" customHeight="1" x14ac:dyDescent="0.3">
      <c r="A71" s="16" t="s">
        <v>225</v>
      </c>
      <c r="B71" s="23" t="s">
        <v>2378</v>
      </c>
      <c r="C71" s="206" t="s">
        <v>2379</v>
      </c>
      <c r="D71" s="206"/>
      <c r="E71" s="206"/>
    </row>
    <row r="72" spans="1:5" ht="40" customHeight="1" x14ac:dyDescent="0.3">
      <c r="A72" s="16" t="s">
        <v>226</v>
      </c>
      <c r="B72" s="23" t="s">
        <v>2384</v>
      </c>
      <c r="C72" s="206" t="s">
        <v>2379</v>
      </c>
      <c r="D72" s="206" t="s">
        <v>2371</v>
      </c>
      <c r="E72" s="206"/>
    </row>
    <row r="73" spans="1:5" ht="40" customHeight="1" x14ac:dyDescent="0.3">
      <c r="A73" s="16" t="s">
        <v>227</v>
      </c>
      <c r="B73" s="23" t="s">
        <v>2384</v>
      </c>
      <c r="C73" s="206" t="s">
        <v>2379</v>
      </c>
      <c r="D73" s="206" t="s">
        <v>2371</v>
      </c>
      <c r="E73" s="206"/>
    </row>
    <row r="74" spans="1:5" ht="40" customHeight="1" x14ac:dyDescent="0.3">
      <c r="A74" s="16" t="s">
        <v>228</v>
      </c>
      <c r="B74" s="23" t="s">
        <v>2384</v>
      </c>
      <c r="C74" s="206" t="s">
        <v>2379</v>
      </c>
      <c r="D74" s="206" t="s">
        <v>2371</v>
      </c>
      <c r="E74" s="206"/>
    </row>
    <row r="75" spans="1:5" ht="40" customHeight="1" x14ac:dyDescent="0.3">
      <c r="A75" s="16" t="s">
        <v>229</v>
      </c>
      <c r="B75" s="23" t="s">
        <v>2384</v>
      </c>
      <c r="C75" s="206" t="s">
        <v>2379</v>
      </c>
      <c r="D75" s="206" t="s">
        <v>2371</v>
      </c>
      <c r="E75" s="206"/>
    </row>
    <row r="76" spans="1:5" ht="40" customHeight="1" x14ac:dyDescent="0.3">
      <c r="A76" s="16" t="s">
        <v>230</v>
      </c>
      <c r="B76" s="23" t="s">
        <v>2384</v>
      </c>
      <c r="C76" s="206" t="s">
        <v>2379</v>
      </c>
      <c r="D76" s="206" t="s">
        <v>2371</v>
      </c>
      <c r="E76" s="206"/>
    </row>
    <row r="77" spans="1:5" ht="40" customHeight="1" x14ac:dyDescent="0.3">
      <c r="A77" s="16" t="s">
        <v>231</v>
      </c>
      <c r="B77" s="23" t="s">
        <v>2384</v>
      </c>
      <c r="C77" s="206" t="s">
        <v>2379</v>
      </c>
      <c r="D77" s="206" t="s">
        <v>2371</v>
      </c>
      <c r="E77" s="206"/>
    </row>
    <row r="78" spans="1:5" ht="40" customHeight="1" x14ac:dyDescent="0.3">
      <c r="A78" s="16" t="s">
        <v>232</v>
      </c>
      <c r="B78" s="23" t="s">
        <v>2384</v>
      </c>
      <c r="C78" s="206" t="s">
        <v>2379</v>
      </c>
      <c r="D78" s="206" t="s">
        <v>2371</v>
      </c>
      <c r="E78" s="206"/>
    </row>
    <row r="79" spans="1:5" ht="40" customHeight="1" x14ac:dyDescent="0.3">
      <c r="A79" s="16" t="s">
        <v>236</v>
      </c>
      <c r="B79" s="23" t="s">
        <v>2384</v>
      </c>
      <c r="C79" s="206" t="s">
        <v>2379</v>
      </c>
      <c r="D79" s="206" t="s">
        <v>2371</v>
      </c>
      <c r="E79" s="206"/>
    </row>
    <row r="80" spans="1:5" ht="40" customHeight="1" x14ac:dyDescent="0.3">
      <c r="A80" s="16" t="s">
        <v>237</v>
      </c>
      <c r="B80" s="23" t="s">
        <v>2378</v>
      </c>
      <c r="C80" s="206" t="s">
        <v>2379</v>
      </c>
      <c r="D80" s="206"/>
      <c r="E80" s="206"/>
    </row>
    <row r="81" spans="1:5" ht="40" customHeight="1" x14ac:dyDescent="0.3">
      <c r="A81" s="16" t="s">
        <v>240</v>
      </c>
      <c r="B81" s="23" t="s">
        <v>2385</v>
      </c>
      <c r="C81" s="206" t="s">
        <v>2379</v>
      </c>
      <c r="D81" s="206" t="s">
        <v>2371</v>
      </c>
      <c r="E81" s="206"/>
    </row>
    <row r="82" spans="1:5" ht="40" customHeight="1" x14ac:dyDescent="0.3">
      <c r="A82" s="16" t="s">
        <v>242</v>
      </c>
      <c r="B82" s="23" t="s">
        <v>2384</v>
      </c>
      <c r="C82" s="206" t="s">
        <v>2379</v>
      </c>
      <c r="D82" s="206" t="s">
        <v>2371</v>
      </c>
      <c r="E82" s="206"/>
    </row>
    <row r="83" spans="1:5" ht="40" customHeight="1" x14ac:dyDescent="0.3">
      <c r="A83" s="16" t="s">
        <v>243</v>
      </c>
      <c r="B83" s="25" t="s">
        <v>2380</v>
      </c>
      <c r="C83" s="206" t="s">
        <v>2379</v>
      </c>
      <c r="D83" s="206" t="s">
        <v>2371</v>
      </c>
      <c r="E83" s="206"/>
    </row>
    <row r="84" spans="1:5" ht="40" customHeight="1" x14ac:dyDescent="0.3">
      <c r="A84" s="16" t="s">
        <v>244</v>
      </c>
      <c r="B84" s="23" t="s">
        <v>2378</v>
      </c>
      <c r="C84" s="206" t="s">
        <v>2379</v>
      </c>
      <c r="D84" s="206"/>
      <c r="E84" s="206"/>
    </row>
    <row r="85" spans="1:5" ht="40" customHeight="1" x14ac:dyDescent="0.3">
      <c r="A85" s="16" t="s">
        <v>245</v>
      </c>
      <c r="B85" s="23" t="s">
        <v>2384</v>
      </c>
      <c r="C85" s="206" t="s">
        <v>2379</v>
      </c>
      <c r="D85" s="206" t="s">
        <v>2371</v>
      </c>
      <c r="E85" s="206"/>
    </row>
    <row r="86" spans="1:5" ht="40" customHeight="1" x14ac:dyDescent="0.3">
      <c r="A86" s="16" t="s">
        <v>248</v>
      </c>
      <c r="B86" s="23" t="s">
        <v>2378</v>
      </c>
      <c r="C86" s="206" t="s">
        <v>2379</v>
      </c>
      <c r="D86" s="206"/>
      <c r="E86" s="206"/>
    </row>
    <row r="87" spans="1:5" ht="40" customHeight="1" x14ac:dyDescent="0.3">
      <c r="A87" s="16" t="s">
        <v>250</v>
      </c>
      <c r="B87" s="13" t="s">
        <v>2347</v>
      </c>
      <c r="C87" s="206" t="s">
        <v>2372</v>
      </c>
      <c r="D87" s="206" t="s">
        <v>2370</v>
      </c>
      <c r="E87" s="206"/>
    </row>
    <row r="88" spans="1:5" ht="40" customHeight="1" x14ac:dyDescent="0.3">
      <c r="A88" s="16" t="s">
        <v>253</v>
      </c>
      <c r="B88" s="13" t="s">
        <v>2343</v>
      </c>
      <c r="C88" s="206" t="s">
        <v>2370</v>
      </c>
      <c r="D88" s="206"/>
      <c r="E88" s="206"/>
    </row>
    <row r="89" spans="1:5" ht="40" customHeight="1" x14ac:dyDescent="0.3">
      <c r="A89" s="16" t="s">
        <v>254</v>
      </c>
      <c r="B89" s="13" t="s">
        <v>2347</v>
      </c>
      <c r="C89" s="206" t="s">
        <v>2372</v>
      </c>
      <c r="D89" s="206" t="s">
        <v>2370</v>
      </c>
      <c r="E89" s="206"/>
    </row>
    <row r="90" spans="1:5" ht="40" customHeight="1" x14ac:dyDescent="0.3">
      <c r="A90" s="16" t="s">
        <v>255</v>
      </c>
      <c r="B90" s="13" t="s">
        <v>2343</v>
      </c>
      <c r="C90" s="206" t="s">
        <v>2370</v>
      </c>
      <c r="D90" s="206"/>
      <c r="E90" s="206"/>
    </row>
    <row r="91" spans="1:5" ht="40" customHeight="1" x14ac:dyDescent="0.3">
      <c r="A91" s="16" t="s">
        <v>257</v>
      </c>
      <c r="B91" s="13" t="s">
        <v>2351</v>
      </c>
      <c r="C91" s="206" t="s">
        <v>2371</v>
      </c>
      <c r="D91" s="206"/>
      <c r="E91" s="206"/>
    </row>
    <row r="92" spans="1:5" ht="40" customHeight="1" x14ac:dyDescent="0.3">
      <c r="A92" s="16" t="s">
        <v>258</v>
      </c>
      <c r="B92" s="13" t="s">
        <v>2347</v>
      </c>
      <c r="C92" s="206" t="s">
        <v>2372</v>
      </c>
      <c r="D92" s="206" t="s">
        <v>2370</v>
      </c>
      <c r="E92" s="206"/>
    </row>
    <row r="93" spans="1:5" ht="40" customHeight="1" x14ac:dyDescent="0.3">
      <c r="A93" s="20" t="s">
        <v>259</v>
      </c>
      <c r="B93" s="13" t="s">
        <v>2347</v>
      </c>
      <c r="C93" s="206" t="s">
        <v>2372</v>
      </c>
      <c r="D93" s="206" t="s">
        <v>2370</v>
      </c>
      <c r="E93" s="206"/>
    </row>
    <row r="94" spans="1:5" ht="40" customHeight="1" x14ac:dyDescent="0.3">
      <c r="A94" s="20" t="s">
        <v>261</v>
      </c>
      <c r="B94" s="13" t="s">
        <v>2347</v>
      </c>
      <c r="C94" s="206" t="s">
        <v>2372</v>
      </c>
      <c r="D94" s="206" t="s">
        <v>2370</v>
      </c>
      <c r="E94" s="206"/>
    </row>
    <row r="95" spans="1:5" ht="40" customHeight="1" x14ac:dyDescent="0.3">
      <c r="A95" s="20" t="s">
        <v>262</v>
      </c>
      <c r="B95" s="13" t="s">
        <v>2347</v>
      </c>
      <c r="C95" s="206" t="s">
        <v>2372</v>
      </c>
      <c r="D95" s="206" t="s">
        <v>2370</v>
      </c>
      <c r="E95" s="206"/>
    </row>
    <row r="96" spans="1:5" ht="40" customHeight="1" x14ac:dyDescent="0.3">
      <c r="A96" s="20" t="s">
        <v>263</v>
      </c>
      <c r="B96" s="13" t="s">
        <v>2347</v>
      </c>
      <c r="C96" s="206" t="s">
        <v>2372</v>
      </c>
      <c r="D96" s="206" t="s">
        <v>2370</v>
      </c>
      <c r="E96" s="206"/>
    </row>
    <row r="97" spans="1:5" ht="40" customHeight="1" x14ac:dyDescent="0.3">
      <c r="A97" s="20" t="s">
        <v>264</v>
      </c>
      <c r="B97" s="13" t="s">
        <v>2347</v>
      </c>
      <c r="C97" s="206" t="s">
        <v>2372</v>
      </c>
      <c r="D97" s="206" t="s">
        <v>2370</v>
      </c>
      <c r="E97" s="206"/>
    </row>
    <row r="98" spans="1:5" ht="40" customHeight="1" x14ac:dyDescent="0.3">
      <c r="A98" s="20" t="s">
        <v>265</v>
      </c>
      <c r="B98" s="13" t="s">
        <v>2347</v>
      </c>
      <c r="C98" s="206" t="s">
        <v>2372</v>
      </c>
      <c r="D98" s="206" t="s">
        <v>2370</v>
      </c>
      <c r="E98" s="206"/>
    </row>
    <row r="99" spans="1:5" ht="40" customHeight="1" x14ac:dyDescent="0.3">
      <c r="A99" s="16" t="s">
        <v>267</v>
      </c>
      <c r="B99" s="13" t="s">
        <v>2350</v>
      </c>
      <c r="C99" s="206" t="s">
        <v>2376</v>
      </c>
      <c r="D99" s="206" t="s">
        <v>2372</v>
      </c>
      <c r="E99" s="206" t="s">
        <v>2386</v>
      </c>
    </row>
    <row r="100" spans="1:5" ht="40" customHeight="1" x14ac:dyDescent="0.3">
      <c r="A100" s="20" t="s">
        <v>268</v>
      </c>
      <c r="B100" s="13" t="s">
        <v>2347</v>
      </c>
      <c r="C100" s="206" t="s">
        <v>2372</v>
      </c>
      <c r="D100" s="206" t="s">
        <v>2370</v>
      </c>
      <c r="E100" s="206"/>
    </row>
    <row r="101" spans="1:5" ht="40" customHeight="1" x14ac:dyDescent="0.3">
      <c r="A101" s="20" t="s">
        <v>269</v>
      </c>
      <c r="B101" s="13" t="s">
        <v>2347</v>
      </c>
      <c r="C101" s="206" t="s">
        <v>2372</v>
      </c>
      <c r="D101" s="206" t="s">
        <v>2370</v>
      </c>
      <c r="E101" s="206"/>
    </row>
    <row r="102" spans="1:5" ht="40" customHeight="1" x14ac:dyDescent="0.3">
      <c r="A102" s="20" t="s">
        <v>270</v>
      </c>
      <c r="B102" s="13" t="s">
        <v>2347</v>
      </c>
      <c r="C102" s="206" t="s">
        <v>2372</v>
      </c>
      <c r="D102" s="206" t="s">
        <v>2370</v>
      </c>
      <c r="E102" s="206"/>
    </row>
    <row r="103" spans="1:5" ht="40" customHeight="1" x14ac:dyDescent="0.3">
      <c r="A103" s="20" t="s">
        <v>271</v>
      </c>
      <c r="B103" s="13" t="s">
        <v>2347</v>
      </c>
      <c r="C103" s="206" t="s">
        <v>2372</v>
      </c>
      <c r="D103" s="206" t="s">
        <v>2370</v>
      </c>
      <c r="E103" s="206"/>
    </row>
    <row r="104" spans="1:5" ht="40" customHeight="1" x14ac:dyDescent="0.3">
      <c r="A104" s="20" t="s">
        <v>272</v>
      </c>
      <c r="B104" s="13" t="s">
        <v>2347</v>
      </c>
      <c r="C104" s="206" t="s">
        <v>2372</v>
      </c>
      <c r="D104" s="206" t="s">
        <v>2370</v>
      </c>
      <c r="E104" s="206"/>
    </row>
    <row r="105" spans="1:5" ht="40" customHeight="1" x14ac:dyDescent="0.3">
      <c r="A105" s="20" t="s">
        <v>273</v>
      </c>
      <c r="B105" s="13" t="s">
        <v>2347</v>
      </c>
      <c r="C105" s="206" t="s">
        <v>2372</v>
      </c>
      <c r="D105" s="206" t="s">
        <v>2370</v>
      </c>
      <c r="E105" s="206"/>
    </row>
    <row r="106" spans="1:5" ht="40" customHeight="1" x14ac:dyDescent="0.3">
      <c r="A106" s="20" t="s">
        <v>274</v>
      </c>
      <c r="B106" s="13" t="s">
        <v>2347</v>
      </c>
      <c r="C106" s="206" t="s">
        <v>2372</v>
      </c>
      <c r="D106" s="206" t="s">
        <v>2370</v>
      </c>
      <c r="E106" s="206"/>
    </row>
    <row r="107" spans="1:5" ht="40" customHeight="1" x14ac:dyDescent="0.3">
      <c r="A107" s="20" t="s">
        <v>275</v>
      </c>
      <c r="B107" s="13" t="s">
        <v>2347</v>
      </c>
      <c r="C107" s="206" t="s">
        <v>2372</v>
      </c>
      <c r="D107" s="206" t="s">
        <v>2370</v>
      </c>
      <c r="E107" s="206"/>
    </row>
    <row r="108" spans="1:5" ht="40" customHeight="1" x14ac:dyDescent="0.3">
      <c r="A108" s="20" t="s">
        <v>276</v>
      </c>
      <c r="B108" s="13" t="s">
        <v>2347</v>
      </c>
      <c r="C108" s="206" t="s">
        <v>2372</v>
      </c>
      <c r="D108" s="206" t="s">
        <v>2370</v>
      </c>
      <c r="E108" s="206"/>
    </row>
    <row r="109" spans="1:5" ht="40" customHeight="1" x14ac:dyDescent="0.3">
      <c r="A109" s="20" t="s">
        <v>277</v>
      </c>
      <c r="B109" s="13" t="s">
        <v>2347</v>
      </c>
      <c r="C109" s="206" t="s">
        <v>2372</v>
      </c>
      <c r="D109" s="206" t="s">
        <v>2370</v>
      </c>
      <c r="E109" s="206"/>
    </row>
    <row r="110" spans="1:5" ht="40" customHeight="1" x14ac:dyDescent="0.3">
      <c r="A110" s="20" t="s">
        <v>278</v>
      </c>
      <c r="B110" s="13" t="s">
        <v>2347</v>
      </c>
      <c r="C110" s="206" t="s">
        <v>2372</v>
      </c>
      <c r="D110" s="206" t="s">
        <v>2370</v>
      </c>
      <c r="E110" s="206"/>
    </row>
    <row r="111" spans="1:5" ht="40" customHeight="1" x14ac:dyDescent="0.3">
      <c r="A111" s="20" t="s">
        <v>279</v>
      </c>
      <c r="B111" s="13" t="s">
        <v>2347</v>
      </c>
      <c r="C111" s="206" t="s">
        <v>2372</v>
      </c>
      <c r="D111" s="206" t="s">
        <v>2370</v>
      </c>
      <c r="E111" s="206"/>
    </row>
    <row r="112" spans="1:5" ht="40" customHeight="1" x14ac:dyDescent="0.3">
      <c r="A112" s="16" t="s">
        <v>280</v>
      </c>
      <c r="B112" s="19" t="s">
        <v>2375</v>
      </c>
      <c r="C112" s="206" t="s">
        <v>2372</v>
      </c>
      <c r="D112" s="206" t="s">
        <v>2368</v>
      </c>
      <c r="E112" s="206"/>
    </row>
    <row r="113" spans="1:5" ht="40" customHeight="1" x14ac:dyDescent="0.3">
      <c r="A113" s="20" t="s">
        <v>281</v>
      </c>
      <c r="B113" s="13" t="s">
        <v>2347</v>
      </c>
      <c r="C113" s="206" t="s">
        <v>2372</v>
      </c>
      <c r="D113" s="206" t="s">
        <v>2370</v>
      </c>
      <c r="E113" s="206"/>
    </row>
    <row r="114" spans="1:5" ht="40" customHeight="1" x14ac:dyDescent="0.3">
      <c r="A114" s="16" t="s">
        <v>282</v>
      </c>
      <c r="B114" s="27" t="s">
        <v>2360</v>
      </c>
      <c r="C114" s="206" t="s">
        <v>2370</v>
      </c>
      <c r="D114" s="206" t="s">
        <v>2373</v>
      </c>
      <c r="E114" s="206"/>
    </row>
    <row r="115" spans="1:5" ht="40" customHeight="1" x14ac:dyDescent="0.3">
      <c r="A115" s="16" t="s">
        <v>285</v>
      </c>
      <c r="B115" s="27" t="s">
        <v>2361</v>
      </c>
      <c r="C115" s="206" t="s">
        <v>2387</v>
      </c>
      <c r="D115" s="206" t="s">
        <v>2374</v>
      </c>
      <c r="E115" s="206" t="s">
        <v>2372</v>
      </c>
    </row>
    <row r="116" spans="1:5" ht="40" customHeight="1" x14ac:dyDescent="0.3">
      <c r="A116" s="16" t="s">
        <v>286</v>
      </c>
      <c r="B116" s="27" t="s">
        <v>2343</v>
      </c>
      <c r="C116" s="206" t="s">
        <v>2370</v>
      </c>
      <c r="D116" s="206"/>
      <c r="E116" s="206"/>
    </row>
    <row r="117" spans="1:5" ht="40" customHeight="1" x14ac:dyDescent="0.3">
      <c r="A117" s="16" t="s">
        <v>287</v>
      </c>
      <c r="B117" s="27" t="s">
        <v>2343</v>
      </c>
      <c r="C117" s="206" t="s">
        <v>2370</v>
      </c>
      <c r="D117" s="206"/>
      <c r="E117" s="206"/>
    </row>
    <row r="118" spans="1:5" ht="40" customHeight="1" x14ac:dyDescent="0.3">
      <c r="A118" s="16" t="s">
        <v>289</v>
      </c>
      <c r="B118" s="27" t="s">
        <v>290</v>
      </c>
      <c r="C118" s="206" t="s">
        <v>2372</v>
      </c>
      <c r="D118" s="206"/>
      <c r="E118" s="206"/>
    </row>
    <row r="119" spans="1:5" ht="40" customHeight="1" x14ac:dyDescent="0.3">
      <c r="A119" s="16" t="s">
        <v>291</v>
      </c>
      <c r="B119" s="14" t="s">
        <v>290</v>
      </c>
      <c r="C119" s="206" t="s">
        <v>2372</v>
      </c>
      <c r="D119" s="206"/>
      <c r="E119" s="206"/>
    </row>
    <row r="120" spans="1:5" ht="40" customHeight="1" x14ac:dyDescent="0.3">
      <c r="A120" s="16" t="s">
        <v>293</v>
      </c>
      <c r="B120" s="14" t="s">
        <v>290</v>
      </c>
      <c r="C120" s="206" t="s">
        <v>2372</v>
      </c>
      <c r="D120" s="206"/>
      <c r="E120" s="206"/>
    </row>
    <row r="121" spans="1:5" ht="40" customHeight="1" x14ac:dyDescent="0.3">
      <c r="A121" s="16" t="s">
        <v>294</v>
      </c>
      <c r="B121" s="14" t="s">
        <v>290</v>
      </c>
      <c r="C121" s="206" t="s">
        <v>2372</v>
      </c>
      <c r="D121" s="206"/>
      <c r="E121" s="206"/>
    </row>
    <row r="122" spans="1:5" ht="40" customHeight="1" x14ac:dyDescent="0.3">
      <c r="A122" s="16" t="s">
        <v>295</v>
      </c>
      <c r="B122" s="14" t="s">
        <v>2362</v>
      </c>
      <c r="C122" s="206" t="s">
        <v>2372</v>
      </c>
      <c r="D122" s="206" t="s">
        <v>2387</v>
      </c>
      <c r="E122" s="206"/>
    </row>
    <row r="123" spans="1:5" ht="40" customHeight="1" x14ac:dyDescent="0.3">
      <c r="A123" s="16" t="s">
        <v>300</v>
      </c>
      <c r="B123" s="13" t="s">
        <v>2351</v>
      </c>
      <c r="C123" s="206" t="s">
        <v>2371</v>
      </c>
      <c r="D123" s="206"/>
      <c r="E123" s="206"/>
    </row>
    <row r="124" spans="1:5" ht="40" customHeight="1" x14ac:dyDescent="0.3">
      <c r="A124" s="16" t="s">
        <v>303</v>
      </c>
      <c r="B124" s="13" t="s">
        <v>2351</v>
      </c>
      <c r="C124" s="206" t="s">
        <v>2371</v>
      </c>
      <c r="D124" s="206"/>
      <c r="E124" s="206"/>
    </row>
    <row r="125" spans="1:5" ht="40" customHeight="1" x14ac:dyDescent="0.3">
      <c r="A125" s="16" t="s">
        <v>306</v>
      </c>
      <c r="B125" s="13" t="s">
        <v>2351</v>
      </c>
      <c r="C125" s="206" t="s">
        <v>2371</v>
      </c>
      <c r="D125" s="206"/>
      <c r="E125" s="206"/>
    </row>
    <row r="126" spans="1:5" ht="40" customHeight="1" x14ac:dyDescent="0.3">
      <c r="A126" s="16" t="s">
        <v>307</v>
      </c>
      <c r="B126" s="13" t="s">
        <v>310</v>
      </c>
      <c r="C126" s="206" t="s">
        <v>2388</v>
      </c>
      <c r="D126" s="206"/>
      <c r="E126" s="206"/>
    </row>
    <row r="127" spans="1:5" ht="40" customHeight="1" x14ac:dyDescent="0.3">
      <c r="A127" s="16" t="s">
        <v>309</v>
      </c>
      <c r="B127" s="13" t="s">
        <v>310</v>
      </c>
      <c r="C127" s="206" t="s">
        <v>2388</v>
      </c>
      <c r="D127" s="206"/>
      <c r="E127" s="206"/>
    </row>
    <row r="128" spans="1:5" ht="40" customHeight="1" x14ac:dyDescent="0.3">
      <c r="A128" s="16" t="s">
        <v>312</v>
      </c>
      <c r="B128" s="13" t="s">
        <v>290</v>
      </c>
      <c r="C128" s="206" t="s">
        <v>2372</v>
      </c>
      <c r="D128" s="206"/>
      <c r="E128" s="206"/>
    </row>
    <row r="129" spans="1:5" ht="40" customHeight="1" x14ac:dyDescent="0.3">
      <c r="A129" s="16" t="s">
        <v>318</v>
      </c>
      <c r="B129" s="13" t="s">
        <v>2363</v>
      </c>
      <c r="C129" s="206" t="s">
        <v>2371</v>
      </c>
      <c r="D129" s="206" t="s">
        <v>2372</v>
      </c>
      <c r="E129" s="206"/>
    </row>
    <row r="130" spans="1:5" ht="40" customHeight="1" x14ac:dyDescent="0.3">
      <c r="A130" s="16" t="s">
        <v>319</v>
      </c>
      <c r="B130" s="13" t="s">
        <v>2363</v>
      </c>
      <c r="C130" s="206" t="s">
        <v>2371</v>
      </c>
      <c r="D130" s="206" t="s">
        <v>2372</v>
      </c>
      <c r="E130" s="206"/>
    </row>
    <row r="131" spans="1:5" ht="40" customHeight="1" x14ac:dyDescent="0.3">
      <c r="A131" s="16" t="s">
        <v>320</v>
      </c>
      <c r="B131" s="13" t="s">
        <v>2363</v>
      </c>
      <c r="C131" s="206" t="s">
        <v>2371</v>
      </c>
      <c r="D131" s="206" t="s">
        <v>2372</v>
      </c>
      <c r="E131" s="206"/>
    </row>
    <row r="132" spans="1:5" ht="40" customHeight="1" x14ac:dyDescent="0.3">
      <c r="A132" s="16" t="s">
        <v>321</v>
      </c>
      <c r="B132" s="13" t="s">
        <v>2364</v>
      </c>
      <c r="C132" s="206" t="s">
        <v>2387</v>
      </c>
      <c r="D132" s="206" t="s">
        <v>2374</v>
      </c>
      <c r="E132" s="206" t="s">
        <v>2372</v>
      </c>
    </row>
    <row r="133" spans="1:5" ht="40" customHeight="1" x14ac:dyDescent="0.3">
      <c r="A133" s="16" t="s">
        <v>322</v>
      </c>
      <c r="B133" s="13" t="s">
        <v>2365</v>
      </c>
      <c r="C133" s="206" t="s">
        <v>2374</v>
      </c>
      <c r="D133" s="206" t="s">
        <v>2371</v>
      </c>
      <c r="E133" s="206"/>
    </row>
    <row r="134" spans="1:5" ht="40" customHeight="1" x14ac:dyDescent="0.3">
      <c r="A134" s="16" t="s">
        <v>324</v>
      </c>
      <c r="B134" s="13" t="s">
        <v>2365</v>
      </c>
      <c r="C134" s="206" t="s">
        <v>2374</v>
      </c>
      <c r="D134" s="206" t="s">
        <v>2371</v>
      </c>
      <c r="E134" s="206"/>
    </row>
    <row r="135" spans="1:5" ht="40" customHeight="1" x14ac:dyDescent="0.3">
      <c r="A135" s="16" t="s">
        <v>325</v>
      </c>
      <c r="B135" s="13" t="s">
        <v>2365</v>
      </c>
      <c r="C135" s="206" t="s">
        <v>2374</v>
      </c>
      <c r="D135" s="206" t="s">
        <v>2371</v>
      </c>
      <c r="E135" s="206"/>
    </row>
    <row r="136" spans="1:5" ht="40" customHeight="1" x14ac:dyDescent="0.3">
      <c r="A136" s="16" t="s">
        <v>326</v>
      </c>
      <c r="B136" s="27" t="s">
        <v>2363</v>
      </c>
      <c r="C136" s="206" t="s">
        <v>2371</v>
      </c>
      <c r="D136" s="206" t="s">
        <v>2372</v>
      </c>
      <c r="E136" s="206"/>
    </row>
    <row r="137" spans="1:5" ht="40" customHeight="1" x14ac:dyDescent="0.3">
      <c r="A137" s="16" t="s">
        <v>331</v>
      </c>
      <c r="B137" s="27" t="s">
        <v>2363</v>
      </c>
      <c r="C137" s="206" t="s">
        <v>2371</v>
      </c>
      <c r="D137" s="206" t="s">
        <v>2372</v>
      </c>
      <c r="E137" s="206"/>
    </row>
    <row r="138" spans="1:5" ht="40" customHeight="1" x14ac:dyDescent="0.3">
      <c r="A138" s="16" t="s">
        <v>334</v>
      </c>
      <c r="B138" s="27" t="s">
        <v>2363</v>
      </c>
      <c r="C138" s="206" t="s">
        <v>2371</v>
      </c>
      <c r="D138" s="206" t="s">
        <v>2372</v>
      </c>
      <c r="E138" s="206"/>
    </row>
    <row r="139" spans="1:5" ht="40" customHeight="1" x14ac:dyDescent="0.3">
      <c r="A139" s="16" t="s">
        <v>336</v>
      </c>
      <c r="B139" s="27" t="s">
        <v>2351</v>
      </c>
      <c r="C139" s="206" t="s">
        <v>2371</v>
      </c>
      <c r="D139" s="206"/>
      <c r="E139" s="206"/>
    </row>
    <row r="140" spans="1:5" ht="40" customHeight="1" x14ac:dyDescent="0.3">
      <c r="A140" s="13" t="s">
        <v>338</v>
      </c>
      <c r="B140" s="14" t="s">
        <v>290</v>
      </c>
      <c r="C140" s="206" t="s">
        <v>2372</v>
      </c>
      <c r="D140" s="206"/>
      <c r="E140" s="206"/>
    </row>
    <row r="141" spans="1:5" ht="40" customHeight="1" x14ac:dyDescent="0.3">
      <c r="A141" s="13" t="s">
        <v>340</v>
      </c>
      <c r="B141" s="14" t="s">
        <v>290</v>
      </c>
      <c r="C141" s="206" t="s">
        <v>2372</v>
      </c>
      <c r="D141" s="206"/>
      <c r="E141" s="206"/>
    </row>
    <row r="142" spans="1:5" ht="40" customHeight="1" x14ac:dyDescent="0.3">
      <c r="A142" s="13" t="s">
        <v>341</v>
      </c>
      <c r="B142" s="14" t="s">
        <v>290</v>
      </c>
      <c r="C142" s="206" t="s">
        <v>2372</v>
      </c>
      <c r="D142" s="206"/>
      <c r="E142" s="206"/>
    </row>
    <row r="143" spans="1:5" ht="40" customHeight="1" x14ac:dyDescent="0.3">
      <c r="A143" s="16" t="s">
        <v>343</v>
      </c>
      <c r="B143" s="14" t="s">
        <v>290</v>
      </c>
      <c r="C143" s="206" t="s">
        <v>2372</v>
      </c>
      <c r="D143" s="206"/>
      <c r="E143" s="206"/>
    </row>
    <row r="144" spans="1:5" ht="40" customHeight="1" x14ac:dyDescent="0.3">
      <c r="A144" s="16" t="s">
        <v>344</v>
      </c>
      <c r="B144" s="14" t="s">
        <v>290</v>
      </c>
      <c r="C144" s="206" t="s">
        <v>2372</v>
      </c>
      <c r="D144" s="206"/>
      <c r="E144" s="206"/>
    </row>
    <row r="145" spans="1:5" ht="40" customHeight="1" x14ac:dyDescent="0.3">
      <c r="A145" s="16" t="s">
        <v>346</v>
      </c>
      <c r="B145" s="14" t="s">
        <v>290</v>
      </c>
      <c r="C145" s="206" t="s">
        <v>2372</v>
      </c>
      <c r="D145" s="206"/>
      <c r="E145" s="206"/>
    </row>
    <row r="146" spans="1:5" ht="40" customHeight="1" x14ac:dyDescent="0.3">
      <c r="A146" s="16" t="s">
        <v>347</v>
      </c>
      <c r="B146" s="14" t="s">
        <v>290</v>
      </c>
      <c r="C146" s="206" t="s">
        <v>2372</v>
      </c>
      <c r="D146" s="206"/>
      <c r="E146" s="206"/>
    </row>
    <row r="147" spans="1:5" ht="40" customHeight="1" x14ac:dyDescent="0.3">
      <c r="A147" s="16" t="s">
        <v>348</v>
      </c>
      <c r="B147" s="14" t="s">
        <v>290</v>
      </c>
      <c r="C147" s="206" t="s">
        <v>2372</v>
      </c>
      <c r="D147" s="206"/>
      <c r="E147" s="206"/>
    </row>
    <row r="148" spans="1:5" ht="40" customHeight="1" x14ac:dyDescent="0.3">
      <c r="A148" s="16" t="s">
        <v>349</v>
      </c>
      <c r="B148" s="14" t="s">
        <v>290</v>
      </c>
      <c r="C148" s="206" t="s">
        <v>2372</v>
      </c>
      <c r="D148" s="206"/>
      <c r="E148" s="206"/>
    </row>
    <row r="149" spans="1:5" ht="40" customHeight="1" x14ac:dyDescent="0.3">
      <c r="A149" s="16" t="s">
        <v>350</v>
      </c>
      <c r="B149" s="14" t="s">
        <v>2366</v>
      </c>
      <c r="C149" s="206" t="s">
        <v>2372</v>
      </c>
      <c r="D149" s="206"/>
      <c r="E149" s="206"/>
    </row>
    <row r="150" spans="1:5" ht="40" customHeight="1" x14ac:dyDescent="0.3">
      <c r="A150" s="16" t="s">
        <v>351</v>
      </c>
      <c r="B150" s="14" t="s">
        <v>2366</v>
      </c>
      <c r="C150" s="206" t="s">
        <v>2372</v>
      </c>
      <c r="D150" s="206"/>
      <c r="E150" s="206"/>
    </row>
    <row r="151" spans="1:5" ht="40" customHeight="1" x14ac:dyDescent="0.3">
      <c r="A151" s="16" t="s">
        <v>352</v>
      </c>
      <c r="B151" s="14" t="s">
        <v>2366</v>
      </c>
      <c r="C151" s="206" t="s">
        <v>2372</v>
      </c>
      <c r="D151" s="206"/>
      <c r="E151" s="206"/>
    </row>
    <row r="152" spans="1:5" ht="40" customHeight="1" x14ac:dyDescent="0.3">
      <c r="A152" s="16" t="s">
        <v>353</v>
      </c>
      <c r="B152" s="14" t="s">
        <v>290</v>
      </c>
      <c r="C152" s="206" t="s">
        <v>2372</v>
      </c>
      <c r="D152" s="206"/>
      <c r="E152" s="206"/>
    </row>
    <row r="153" spans="1:5" ht="40" customHeight="1" x14ac:dyDescent="0.3">
      <c r="A153" s="16" t="s">
        <v>354</v>
      </c>
      <c r="B153" s="14" t="s">
        <v>290</v>
      </c>
      <c r="C153" s="206" t="s">
        <v>2372</v>
      </c>
      <c r="D153" s="206"/>
      <c r="E153" s="206"/>
    </row>
    <row r="154" spans="1:5" ht="40" customHeight="1" x14ac:dyDescent="0.3">
      <c r="A154" s="16" t="s">
        <v>355</v>
      </c>
      <c r="B154" s="14" t="s">
        <v>2366</v>
      </c>
      <c r="C154" s="206" t="s">
        <v>2372</v>
      </c>
      <c r="D154" s="206"/>
      <c r="E154" s="206"/>
    </row>
    <row r="155" spans="1:5" ht="40" customHeight="1" x14ac:dyDescent="0.3">
      <c r="A155" s="16" t="s">
        <v>356</v>
      </c>
      <c r="B155" s="14" t="s">
        <v>2366</v>
      </c>
      <c r="C155" s="206" t="s">
        <v>2372</v>
      </c>
      <c r="D155" s="206"/>
      <c r="E155" s="206"/>
    </row>
    <row r="156" spans="1:5" ht="40" customHeight="1" x14ac:dyDescent="0.3">
      <c r="A156" s="16" t="s">
        <v>397</v>
      </c>
      <c r="B156" s="14" t="s">
        <v>2366</v>
      </c>
      <c r="C156" s="206" t="s">
        <v>2372</v>
      </c>
      <c r="D156" s="206"/>
      <c r="E156" s="206"/>
    </row>
    <row r="157" spans="1:5" ht="40" customHeight="1" x14ac:dyDescent="0.3">
      <c r="A157" s="16" t="s">
        <v>357</v>
      </c>
      <c r="B157" s="14" t="s">
        <v>2363</v>
      </c>
      <c r="C157" s="206" t="s">
        <v>2371</v>
      </c>
      <c r="D157" s="206" t="s">
        <v>2372</v>
      </c>
      <c r="E157" s="206"/>
    </row>
    <row r="158" spans="1:5" ht="40" customHeight="1" x14ac:dyDescent="0.3">
      <c r="A158" s="16" t="s">
        <v>359</v>
      </c>
      <c r="B158" s="14" t="s">
        <v>2363</v>
      </c>
      <c r="C158" s="206" t="s">
        <v>2371</v>
      </c>
      <c r="D158" s="206" t="s">
        <v>2372</v>
      </c>
      <c r="E158" s="206"/>
    </row>
    <row r="159" spans="1:5" ht="40" customHeight="1" x14ac:dyDescent="0.3">
      <c r="A159" s="16" t="s">
        <v>361</v>
      </c>
      <c r="B159" s="14" t="s">
        <v>2363</v>
      </c>
      <c r="C159" s="206" t="s">
        <v>2371</v>
      </c>
      <c r="D159" s="206" t="s">
        <v>2372</v>
      </c>
      <c r="E159" s="206"/>
    </row>
    <row r="160" spans="1:5" ht="40" customHeight="1" x14ac:dyDescent="0.3">
      <c r="A160" s="16" t="s">
        <v>362</v>
      </c>
      <c r="B160" s="15" t="s">
        <v>2367</v>
      </c>
      <c r="C160" s="206" t="s">
        <v>2373</v>
      </c>
      <c r="D160" s="206" t="s">
        <v>2387</v>
      </c>
      <c r="E160" s="206"/>
    </row>
    <row r="161" spans="1:5" ht="40" customHeight="1" x14ac:dyDescent="0.3">
      <c r="A161" s="16" t="s">
        <v>367</v>
      </c>
      <c r="B161" s="15" t="s">
        <v>2351</v>
      </c>
      <c r="C161" s="206" t="s">
        <v>2371</v>
      </c>
      <c r="D161" s="206"/>
      <c r="E161" s="206"/>
    </row>
    <row r="162" spans="1:5" ht="40" customHeight="1" x14ac:dyDescent="0.3">
      <c r="A162" s="16" t="s">
        <v>371</v>
      </c>
      <c r="B162" s="15" t="s">
        <v>2351</v>
      </c>
      <c r="C162" s="206" t="s">
        <v>2371</v>
      </c>
      <c r="D162" s="206"/>
      <c r="E162" s="206"/>
    </row>
    <row r="163" spans="1:5" ht="40" customHeight="1" x14ac:dyDescent="0.3">
      <c r="A163" s="16" t="s">
        <v>374</v>
      </c>
      <c r="B163" s="15" t="s">
        <v>2351</v>
      </c>
      <c r="C163" s="206" t="s">
        <v>2371</v>
      </c>
      <c r="D163" s="206"/>
      <c r="E163" s="206"/>
    </row>
    <row r="164" spans="1:5" ht="40" customHeight="1" x14ac:dyDescent="0.3">
      <c r="A164" s="16" t="s">
        <v>375</v>
      </c>
      <c r="B164" s="15" t="s">
        <v>2351</v>
      </c>
      <c r="C164" s="206" t="s">
        <v>2371</v>
      </c>
      <c r="D164" s="206"/>
      <c r="E164" s="206"/>
    </row>
    <row r="165" spans="1:5" ht="40" customHeight="1" x14ac:dyDescent="0.3">
      <c r="A165" s="16" t="s">
        <v>377</v>
      </c>
      <c r="B165" s="13" t="s">
        <v>2351</v>
      </c>
      <c r="C165" s="206" t="s">
        <v>2371</v>
      </c>
      <c r="D165" s="206"/>
      <c r="E165" s="206"/>
    </row>
    <row r="166" spans="1:5" ht="40" customHeight="1" x14ac:dyDescent="0.3">
      <c r="A166" s="16" t="s">
        <v>378</v>
      </c>
      <c r="B166" s="13" t="s">
        <v>2351</v>
      </c>
      <c r="C166" s="206" t="s">
        <v>2371</v>
      </c>
      <c r="D166" s="206"/>
      <c r="E166" s="206"/>
    </row>
    <row r="167" spans="1:5" ht="40" customHeight="1" x14ac:dyDescent="0.3">
      <c r="A167" s="28" t="s">
        <v>379</v>
      </c>
      <c r="B167" s="13" t="s">
        <v>290</v>
      </c>
      <c r="C167" s="206" t="s">
        <v>2372</v>
      </c>
      <c r="D167" s="206"/>
      <c r="E167" s="206"/>
    </row>
    <row r="168" spans="1:5" ht="40" customHeight="1" x14ac:dyDescent="0.3">
      <c r="A168" s="28" t="s">
        <v>380</v>
      </c>
      <c r="B168" s="13" t="s">
        <v>290</v>
      </c>
      <c r="C168" s="206" t="s">
        <v>2372</v>
      </c>
      <c r="D168" s="206"/>
      <c r="E168" s="206"/>
    </row>
    <row r="169" spans="1:5" ht="40" customHeight="1" x14ac:dyDescent="0.3">
      <c r="A169" s="28" t="s">
        <v>382</v>
      </c>
      <c r="B169" s="13" t="s">
        <v>290</v>
      </c>
      <c r="C169" s="206" t="s">
        <v>2372</v>
      </c>
      <c r="D169" s="206"/>
      <c r="E169" s="206"/>
    </row>
    <row r="170" spans="1:5" ht="40" customHeight="1" x14ac:dyDescent="0.3">
      <c r="A170" s="28" t="s">
        <v>383</v>
      </c>
      <c r="B170" s="13" t="s">
        <v>290</v>
      </c>
      <c r="C170" s="206" t="s">
        <v>2372</v>
      </c>
      <c r="D170" s="206"/>
      <c r="E170" s="206"/>
    </row>
    <row r="171" spans="1:5" ht="40" customHeight="1" x14ac:dyDescent="0.3">
      <c r="A171" s="28" t="s">
        <v>384</v>
      </c>
      <c r="B171" s="13" t="s">
        <v>290</v>
      </c>
      <c r="C171" s="206" t="s">
        <v>2372</v>
      </c>
      <c r="D171" s="206"/>
      <c r="E171" s="206"/>
    </row>
    <row r="172" spans="1:5" ht="40" customHeight="1" x14ac:dyDescent="0.3">
      <c r="A172" s="28" t="s">
        <v>385</v>
      </c>
      <c r="B172" s="13" t="s">
        <v>290</v>
      </c>
      <c r="C172" s="206" t="s">
        <v>2372</v>
      </c>
      <c r="D172" s="206"/>
      <c r="E172" s="206"/>
    </row>
    <row r="173" spans="1:5" ht="40" customHeight="1" x14ac:dyDescent="0.3">
      <c r="A173" s="29" t="s">
        <v>386</v>
      </c>
      <c r="B173" s="30" t="s">
        <v>290</v>
      </c>
      <c r="C173" s="206" t="s">
        <v>2372</v>
      </c>
      <c r="D173" s="206"/>
      <c r="E173" s="206"/>
    </row>
    <row r="174" spans="1:5" ht="40" customHeight="1" x14ac:dyDescent="0.3">
      <c r="A174" s="32" t="s">
        <v>379</v>
      </c>
      <c r="B174" s="31" t="s">
        <v>290</v>
      </c>
      <c r="C174" s="206" t="s">
        <v>2372</v>
      </c>
      <c r="D174" s="206"/>
      <c r="E174" s="206"/>
    </row>
    <row r="175" spans="1:5" ht="40" customHeight="1" x14ac:dyDescent="0.3">
      <c r="A175" s="34" t="s">
        <v>387</v>
      </c>
      <c r="B175" s="33" t="s">
        <v>290</v>
      </c>
      <c r="C175" s="206" t="s">
        <v>2372</v>
      </c>
      <c r="D175" s="206"/>
      <c r="E175" s="206"/>
    </row>
    <row r="176" spans="1:5" ht="40" customHeight="1" x14ac:dyDescent="0.3">
      <c r="A176" s="34" t="s">
        <v>388</v>
      </c>
      <c r="B176" s="33" t="s">
        <v>290</v>
      </c>
      <c r="C176" s="206" t="s">
        <v>2372</v>
      </c>
      <c r="D176" s="206"/>
      <c r="E176" s="206"/>
    </row>
    <row r="177" spans="1:5" ht="40" customHeight="1" x14ac:dyDescent="0.3">
      <c r="A177" s="34" t="s">
        <v>389</v>
      </c>
      <c r="B177" s="33" t="s">
        <v>290</v>
      </c>
      <c r="C177" s="206" t="s">
        <v>2372</v>
      </c>
      <c r="D177" s="206"/>
      <c r="E177" s="206"/>
    </row>
    <row r="178" spans="1:5" ht="40" customHeight="1" x14ac:dyDescent="0.3">
      <c r="A178" s="34" t="s">
        <v>390</v>
      </c>
      <c r="B178" s="33" t="s">
        <v>290</v>
      </c>
      <c r="C178" s="206" t="s">
        <v>2372</v>
      </c>
      <c r="D178" s="206"/>
      <c r="E178" s="206"/>
    </row>
    <row r="179" spans="1:5" ht="40" customHeight="1" x14ac:dyDescent="0.3"/>
    <row r="180" spans="1:5" ht="40" customHeight="1" x14ac:dyDescent="0.3"/>
    <row r="181" spans="1:5" ht="40" customHeight="1" x14ac:dyDescent="0.3"/>
    <row r="182" spans="1:5" ht="40" customHeight="1" x14ac:dyDescent="0.3"/>
    <row r="183" spans="1:5" ht="40" customHeight="1" x14ac:dyDescent="0.3"/>
    <row r="184" spans="1:5" ht="40" customHeight="1" x14ac:dyDescent="0.3"/>
    <row r="185" spans="1:5" ht="40" customHeight="1" x14ac:dyDescent="0.3"/>
    <row r="186" spans="1:5" ht="40" customHeight="1" x14ac:dyDescent="0.3"/>
    <row r="187" spans="1:5" ht="40" customHeight="1" x14ac:dyDescent="0.3"/>
    <row r="188" spans="1:5" ht="40" customHeight="1" x14ac:dyDescent="0.3"/>
    <row r="189" spans="1:5" ht="40" customHeight="1" x14ac:dyDescent="0.3"/>
    <row r="190" spans="1:5" ht="40" customHeight="1" x14ac:dyDescent="0.3"/>
    <row r="191" spans="1:5" ht="40" customHeight="1" x14ac:dyDescent="0.3"/>
    <row r="192" spans="1:5" ht="40" customHeight="1" x14ac:dyDescent="0.3"/>
    <row r="193" ht="40" customHeight="1" x14ac:dyDescent="0.3"/>
    <row r="194" ht="40" customHeight="1" x14ac:dyDescent="0.3"/>
    <row r="195" ht="40" customHeight="1" x14ac:dyDescent="0.3"/>
    <row r="196" ht="40" customHeight="1" x14ac:dyDescent="0.3"/>
    <row r="197" ht="40" customHeight="1" x14ac:dyDescent="0.3"/>
    <row r="198" ht="40" customHeight="1" x14ac:dyDescent="0.3"/>
    <row r="199" ht="40" customHeight="1" x14ac:dyDescent="0.3"/>
    <row r="200" ht="40" customHeight="1" x14ac:dyDescent="0.3"/>
    <row r="201" ht="40" customHeight="1" x14ac:dyDescent="0.3"/>
    <row r="202" ht="40" customHeight="1" x14ac:dyDescent="0.3"/>
    <row r="203" ht="40" customHeight="1" x14ac:dyDescent="0.3"/>
    <row r="204" ht="40" customHeight="1" x14ac:dyDescent="0.3"/>
    <row r="205" ht="40" customHeight="1" x14ac:dyDescent="0.3"/>
    <row r="206" ht="40" customHeight="1" x14ac:dyDescent="0.3"/>
    <row r="207" ht="40" customHeight="1" x14ac:dyDescent="0.3"/>
    <row r="208" ht="40" customHeight="1" x14ac:dyDescent="0.3"/>
    <row r="209" ht="40" customHeight="1" x14ac:dyDescent="0.3"/>
    <row r="210" ht="40" customHeight="1" x14ac:dyDescent="0.3"/>
    <row r="211" ht="40" customHeight="1" x14ac:dyDescent="0.3"/>
    <row r="212" ht="40" customHeight="1" x14ac:dyDescent="0.3"/>
    <row r="213" ht="40" customHeight="1" x14ac:dyDescent="0.3"/>
    <row r="214" ht="40" customHeight="1" x14ac:dyDescent="0.3"/>
    <row r="215" ht="40" customHeight="1" x14ac:dyDescent="0.3"/>
    <row r="216" ht="40" customHeight="1" x14ac:dyDescent="0.3"/>
    <row r="217" ht="40" customHeight="1" x14ac:dyDescent="0.3"/>
    <row r="218" ht="40" customHeight="1" x14ac:dyDescent="0.3"/>
    <row r="219" ht="40" customHeight="1" x14ac:dyDescent="0.3"/>
    <row r="220" ht="40" customHeight="1" x14ac:dyDescent="0.3"/>
    <row r="221" ht="40" customHeight="1" x14ac:dyDescent="0.3"/>
    <row r="222" ht="40" customHeight="1" x14ac:dyDescent="0.3"/>
    <row r="223" ht="40" customHeight="1" x14ac:dyDescent="0.3"/>
    <row r="224" ht="40" customHeight="1" x14ac:dyDescent="0.3"/>
    <row r="225" ht="40" customHeight="1" x14ac:dyDescent="0.3"/>
    <row r="226" ht="40" customHeight="1" x14ac:dyDescent="0.3"/>
    <row r="227" ht="40" customHeight="1" x14ac:dyDescent="0.3"/>
    <row r="228" ht="40" customHeight="1" x14ac:dyDescent="0.3"/>
    <row r="229" ht="40" customHeight="1" x14ac:dyDescent="0.3"/>
    <row r="230" ht="40" customHeight="1" x14ac:dyDescent="0.3"/>
    <row r="231" ht="40" customHeight="1" x14ac:dyDescent="0.3"/>
    <row r="232" ht="40" customHeight="1" x14ac:dyDescent="0.3"/>
    <row r="233" ht="40" customHeight="1" x14ac:dyDescent="0.3"/>
    <row r="234" ht="40" customHeight="1" x14ac:dyDescent="0.3"/>
    <row r="235" ht="40" customHeight="1" x14ac:dyDescent="0.3"/>
    <row r="236" ht="40" customHeight="1" x14ac:dyDescent="0.3"/>
    <row r="237" ht="40" customHeight="1" x14ac:dyDescent="0.3"/>
    <row r="238" ht="40" customHeight="1" x14ac:dyDescent="0.3"/>
    <row r="239" ht="40" customHeight="1" x14ac:dyDescent="0.3"/>
    <row r="240" ht="40" customHeight="1" x14ac:dyDescent="0.3"/>
    <row r="241" ht="40" customHeight="1" x14ac:dyDescent="0.3"/>
    <row r="242" ht="40" customHeight="1" x14ac:dyDescent="0.3"/>
    <row r="243" ht="40" customHeight="1" x14ac:dyDescent="0.3"/>
    <row r="244" ht="40" customHeight="1" x14ac:dyDescent="0.3"/>
    <row r="245" ht="40" customHeight="1" x14ac:dyDescent="0.3"/>
    <row r="246" ht="40" customHeight="1" x14ac:dyDescent="0.3"/>
    <row r="247" ht="40" customHeight="1" x14ac:dyDescent="0.3"/>
    <row r="248" ht="40" customHeight="1" x14ac:dyDescent="0.3"/>
    <row r="249" ht="40" customHeight="1" x14ac:dyDescent="0.3"/>
    <row r="250" ht="40" customHeight="1" x14ac:dyDescent="0.3"/>
    <row r="251" ht="40" customHeight="1" x14ac:dyDescent="0.3"/>
    <row r="252" ht="40" customHeight="1" x14ac:dyDescent="0.3"/>
    <row r="253" ht="40" customHeight="1" x14ac:dyDescent="0.3"/>
    <row r="254" ht="40" customHeight="1" x14ac:dyDescent="0.3"/>
    <row r="255" ht="40" customHeight="1" x14ac:dyDescent="0.3"/>
    <row r="256" ht="40" customHeight="1" x14ac:dyDescent="0.3"/>
    <row r="257" ht="40" customHeight="1" x14ac:dyDescent="0.3"/>
    <row r="258" ht="40" customHeight="1" x14ac:dyDescent="0.3"/>
    <row r="259" ht="40" customHeight="1" x14ac:dyDescent="0.3"/>
    <row r="260" ht="40" customHeight="1" x14ac:dyDescent="0.3"/>
    <row r="261" ht="40" customHeight="1" x14ac:dyDescent="0.3"/>
    <row r="262" ht="40" customHeight="1" x14ac:dyDescent="0.3"/>
    <row r="263" ht="40" customHeight="1" x14ac:dyDescent="0.3"/>
    <row r="264" ht="40" customHeight="1" x14ac:dyDescent="0.3"/>
    <row r="265" ht="40" customHeight="1" x14ac:dyDescent="0.3"/>
    <row r="266" ht="40" customHeight="1" x14ac:dyDescent="0.3"/>
    <row r="267" ht="40" customHeight="1" x14ac:dyDescent="0.3"/>
    <row r="268" ht="40" customHeight="1" x14ac:dyDescent="0.3"/>
    <row r="269" ht="40" customHeight="1" x14ac:dyDescent="0.3"/>
    <row r="270" ht="40" customHeight="1" x14ac:dyDescent="0.3"/>
    <row r="271" ht="40" customHeight="1" x14ac:dyDescent="0.3"/>
    <row r="272" ht="40" customHeight="1" x14ac:dyDescent="0.3"/>
    <row r="273" ht="40" customHeight="1" x14ac:dyDescent="0.3"/>
    <row r="274" ht="40" customHeight="1" x14ac:dyDescent="0.3"/>
    <row r="275" ht="40" customHeight="1" x14ac:dyDescent="0.3"/>
    <row r="276" ht="40" customHeight="1" x14ac:dyDescent="0.3"/>
    <row r="277" ht="40" customHeight="1" x14ac:dyDescent="0.3"/>
    <row r="278" ht="40" customHeight="1" x14ac:dyDescent="0.3"/>
    <row r="279" ht="40" customHeight="1" x14ac:dyDescent="0.3"/>
    <row r="280" ht="40" customHeight="1" x14ac:dyDescent="0.3"/>
    <row r="281" ht="40" customHeight="1" x14ac:dyDescent="0.3"/>
    <row r="282" ht="40" customHeight="1" x14ac:dyDescent="0.3"/>
    <row r="283" ht="40" customHeight="1" x14ac:dyDescent="0.3"/>
    <row r="284" ht="40" customHeight="1" x14ac:dyDescent="0.3"/>
    <row r="285" ht="40" customHeight="1" x14ac:dyDescent="0.3"/>
    <row r="286" ht="40" customHeight="1" x14ac:dyDescent="0.3"/>
    <row r="287" ht="40" customHeight="1" x14ac:dyDescent="0.3"/>
    <row r="288" ht="40" customHeight="1" x14ac:dyDescent="0.3"/>
    <row r="289" ht="40" customHeight="1" x14ac:dyDescent="0.3"/>
    <row r="290" ht="40" customHeight="1" x14ac:dyDescent="0.3"/>
    <row r="291" ht="40" customHeight="1" x14ac:dyDescent="0.3"/>
    <row r="292" ht="40" customHeight="1" x14ac:dyDescent="0.3"/>
    <row r="293" ht="40" customHeight="1" x14ac:dyDescent="0.3"/>
    <row r="294" ht="40" customHeight="1" x14ac:dyDescent="0.3"/>
    <row r="295" ht="40" customHeight="1" x14ac:dyDescent="0.3"/>
    <row r="296" ht="40" customHeight="1" x14ac:dyDescent="0.3"/>
    <row r="297" ht="40" customHeight="1" x14ac:dyDescent="0.3"/>
    <row r="298" ht="40" customHeight="1" x14ac:dyDescent="0.3"/>
    <row r="299" ht="40" customHeight="1" x14ac:dyDescent="0.3"/>
    <row r="300" ht="40" customHeight="1" x14ac:dyDescent="0.3"/>
    <row r="301" ht="40" customHeight="1" x14ac:dyDescent="0.3"/>
    <row r="302" ht="40" customHeight="1" x14ac:dyDescent="0.3"/>
    <row r="303" ht="40" customHeight="1" x14ac:dyDescent="0.3"/>
    <row r="304" ht="40" customHeight="1" x14ac:dyDescent="0.3"/>
    <row r="305" ht="40" customHeight="1" x14ac:dyDescent="0.3"/>
    <row r="306" ht="40" customHeight="1" x14ac:dyDescent="0.3"/>
    <row r="307" ht="40" customHeight="1" x14ac:dyDescent="0.3"/>
    <row r="308" ht="40" customHeight="1" x14ac:dyDescent="0.3"/>
    <row r="309" ht="40" customHeight="1" x14ac:dyDescent="0.3"/>
    <row r="310" ht="40" customHeight="1" x14ac:dyDescent="0.3"/>
    <row r="311" ht="40" customHeight="1" x14ac:dyDescent="0.3"/>
    <row r="312" ht="40" customHeight="1" x14ac:dyDescent="0.3"/>
    <row r="313" ht="40" customHeight="1" x14ac:dyDescent="0.3"/>
    <row r="314" ht="40" customHeight="1" x14ac:dyDescent="0.3"/>
    <row r="315" ht="40" customHeight="1" x14ac:dyDescent="0.3"/>
    <row r="316" ht="40" customHeight="1" x14ac:dyDescent="0.3"/>
    <row r="317" ht="40" customHeight="1" x14ac:dyDescent="0.3"/>
    <row r="318" ht="40" customHeight="1" x14ac:dyDescent="0.3"/>
    <row r="319" ht="40" customHeight="1" x14ac:dyDescent="0.3"/>
    <row r="320" ht="40" customHeight="1" x14ac:dyDescent="0.3"/>
    <row r="321" ht="40" customHeight="1" x14ac:dyDescent="0.3"/>
    <row r="322" ht="40" customHeight="1" x14ac:dyDescent="0.3"/>
    <row r="323" ht="40" customHeight="1" x14ac:dyDescent="0.3"/>
    <row r="324" ht="40" customHeight="1" x14ac:dyDescent="0.3"/>
    <row r="325" ht="40" customHeight="1" x14ac:dyDescent="0.3"/>
    <row r="326" ht="40" customHeight="1" x14ac:dyDescent="0.3"/>
    <row r="327" ht="40" customHeight="1" x14ac:dyDescent="0.3"/>
    <row r="328" ht="40" customHeight="1" x14ac:dyDescent="0.3"/>
    <row r="329" ht="40" customHeight="1" x14ac:dyDescent="0.3"/>
    <row r="330" ht="40" customHeight="1" x14ac:dyDescent="0.3"/>
    <row r="331" ht="40" customHeight="1" x14ac:dyDescent="0.3"/>
    <row r="332" ht="40" customHeight="1" x14ac:dyDescent="0.3"/>
    <row r="333" ht="40" customHeight="1" x14ac:dyDescent="0.3"/>
    <row r="334" ht="40" customHeight="1" x14ac:dyDescent="0.3"/>
    <row r="335" ht="40" customHeight="1" x14ac:dyDescent="0.3"/>
    <row r="336" ht="40" customHeight="1" x14ac:dyDescent="0.3"/>
    <row r="337" ht="40" customHeight="1" x14ac:dyDescent="0.3"/>
    <row r="338" ht="40" customHeight="1" x14ac:dyDescent="0.3"/>
    <row r="339" ht="40" customHeight="1" x14ac:dyDescent="0.3"/>
    <row r="340" ht="40" customHeight="1" x14ac:dyDescent="0.3"/>
    <row r="341" ht="40" customHeight="1" x14ac:dyDescent="0.3"/>
    <row r="342" ht="40" customHeight="1" x14ac:dyDescent="0.3"/>
    <row r="343" ht="40" customHeight="1" x14ac:dyDescent="0.3"/>
    <row r="344" ht="40" customHeight="1" x14ac:dyDescent="0.3"/>
    <row r="345" ht="40" customHeight="1" x14ac:dyDescent="0.3"/>
    <row r="346" ht="40" customHeight="1" x14ac:dyDescent="0.3"/>
    <row r="347" ht="40" customHeight="1" x14ac:dyDescent="0.3"/>
    <row r="348" ht="40" customHeight="1" x14ac:dyDescent="0.3"/>
    <row r="349" ht="40" customHeight="1" x14ac:dyDescent="0.3"/>
    <row r="350" ht="40" customHeight="1" x14ac:dyDescent="0.3"/>
    <row r="351" ht="40" customHeight="1" x14ac:dyDescent="0.3"/>
    <row r="352" ht="40" customHeight="1" x14ac:dyDescent="0.3"/>
    <row r="353" ht="40" customHeight="1" x14ac:dyDescent="0.3"/>
    <row r="354" ht="40" customHeight="1" x14ac:dyDescent="0.3"/>
    <row r="355" ht="40" customHeight="1" x14ac:dyDescent="0.3"/>
    <row r="356" ht="40" customHeight="1" x14ac:dyDescent="0.3"/>
    <row r="357" ht="40" customHeight="1" x14ac:dyDescent="0.3"/>
    <row r="358" ht="40" customHeight="1" x14ac:dyDescent="0.3"/>
    <row r="359" ht="40" customHeight="1" x14ac:dyDescent="0.3"/>
    <row r="360" ht="40" customHeight="1" x14ac:dyDescent="0.3"/>
    <row r="361" ht="40" customHeight="1" x14ac:dyDescent="0.3"/>
    <row r="362" ht="40" customHeight="1" x14ac:dyDescent="0.3"/>
    <row r="363" ht="40" customHeight="1" x14ac:dyDescent="0.3"/>
    <row r="364" ht="40" customHeight="1" x14ac:dyDescent="0.3"/>
    <row r="365" ht="40" customHeight="1" x14ac:dyDescent="0.3"/>
    <row r="366" ht="40" customHeight="1" x14ac:dyDescent="0.3"/>
    <row r="367" ht="40" customHeight="1" x14ac:dyDescent="0.3"/>
    <row r="368" ht="40" customHeight="1" x14ac:dyDescent="0.3"/>
    <row r="369" ht="40" customHeight="1" x14ac:dyDescent="0.3"/>
    <row r="370" ht="40" customHeight="1" x14ac:dyDescent="0.3"/>
    <row r="371" ht="40" customHeight="1" x14ac:dyDescent="0.3"/>
    <row r="372" ht="40" customHeight="1" x14ac:dyDescent="0.3"/>
    <row r="373" ht="40" customHeight="1" x14ac:dyDescent="0.3"/>
    <row r="374" ht="40" customHeight="1" x14ac:dyDescent="0.3"/>
    <row r="375" ht="40" customHeight="1" x14ac:dyDescent="0.3"/>
    <row r="376" ht="40" customHeight="1" x14ac:dyDescent="0.3"/>
    <row r="377" ht="40" customHeight="1" x14ac:dyDescent="0.3"/>
    <row r="378" ht="40" customHeight="1" x14ac:dyDescent="0.3"/>
    <row r="379" ht="40" customHeight="1" x14ac:dyDescent="0.3"/>
    <row r="380" ht="40" customHeight="1" x14ac:dyDescent="0.3"/>
    <row r="381" ht="40" customHeight="1" x14ac:dyDescent="0.3"/>
    <row r="382" ht="40" customHeight="1" x14ac:dyDescent="0.3"/>
    <row r="383" ht="40" customHeight="1" x14ac:dyDescent="0.3"/>
    <row r="384" ht="40" customHeight="1" x14ac:dyDescent="0.3"/>
    <row r="385" ht="40" customHeight="1" x14ac:dyDescent="0.3"/>
    <row r="386" ht="40" customHeight="1" x14ac:dyDescent="0.3"/>
    <row r="387" ht="40" customHeight="1" x14ac:dyDescent="0.3"/>
    <row r="388" ht="40" customHeight="1" x14ac:dyDescent="0.3"/>
    <row r="389" ht="40" customHeight="1" x14ac:dyDescent="0.3"/>
    <row r="390" ht="40" customHeight="1" x14ac:dyDescent="0.3"/>
    <row r="391" ht="40" customHeight="1" x14ac:dyDescent="0.3"/>
    <row r="392" ht="40" customHeight="1" x14ac:dyDescent="0.3"/>
    <row r="393" ht="40" customHeight="1" x14ac:dyDescent="0.3"/>
    <row r="394" ht="40" customHeight="1" x14ac:dyDescent="0.3"/>
    <row r="395" ht="40" customHeight="1" x14ac:dyDescent="0.3"/>
    <row r="396" ht="40" customHeight="1" x14ac:dyDescent="0.3"/>
    <row r="397" ht="40" customHeight="1" x14ac:dyDescent="0.3"/>
    <row r="398" ht="40" customHeight="1" x14ac:dyDescent="0.3"/>
    <row r="399" ht="40" customHeight="1" x14ac:dyDescent="0.3"/>
    <row r="400" ht="40" customHeight="1" x14ac:dyDescent="0.3"/>
    <row r="401" ht="40" customHeight="1" x14ac:dyDescent="0.3"/>
    <row r="402" ht="40" customHeight="1" x14ac:dyDescent="0.3"/>
    <row r="403" ht="40" customHeight="1" x14ac:dyDescent="0.3"/>
    <row r="404" ht="40" customHeight="1" x14ac:dyDescent="0.3"/>
    <row r="405" ht="40" customHeight="1" x14ac:dyDescent="0.3"/>
    <row r="406" ht="40" customHeight="1" x14ac:dyDescent="0.3"/>
    <row r="407" ht="40" customHeight="1" x14ac:dyDescent="0.3"/>
    <row r="408" ht="40" customHeight="1" x14ac:dyDescent="0.3"/>
    <row r="409" ht="40" customHeight="1" x14ac:dyDescent="0.3"/>
    <row r="410" ht="40" customHeight="1" x14ac:dyDescent="0.3"/>
    <row r="411" ht="40" customHeight="1" x14ac:dyDescent="0.3"/>
    <row r="412" ht="40" customHeight="1" x14ac:dyDescent="0.3"/>
  </sheetData>
  <autoFilter ref="A1:E178" xr:uid="{00000000-0009-0000-0000-00000F000000}"/>
  <conditionalFormatting sqref="A2:A15 B2:B178 A17:A22 A24:A92 A99 A112 A114:A178">
    <cfRule type="cellIs" dxfId="1" priority="2" operator="equal">
      <formula>1</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5ABE5889-E280-4D4B-B512-681FA1E2125B}">
            <xm:f>NOT(ISERROR(SEARCH("FALSO-",A2)))</xm:f>
            <xm:f>"FALSO-"</xm:f>
            <x14:dxf>
              <font>
                <b/>
                <i val="0"/>
                <color rgb="FFFF0000"/>
              </font>
            </x14:dxf>
          </x14:cfRule>
          <xm:sqref>A2:A15 B2:B178 A17:A22 A24:A92 A99 A112 A114:A178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DZ239"/>
  <sheetViews>
    <sheetView showGridLines="0" tabSelected="1" view="pageBreakPreview" zoomScale="60" zoomScaleNormal="80" workbookViewId="0">
      <pane xSplit="3" ySplit="3" topLeftCell="BU4" activePane="bottomRight" state="frozen"/>
      <selection pane="topRight" activeCell="D1" sqref="D1"/>
      <selection pane="bottomLeft" activeCell="A4" sqref="A4"/>
      <selection pane="bottomRight" activeCell="BZ4" sqref="BZ4"/>
    </sheetView>
  </sheetViews>
  <sheetFormatPr defaultColWidth="10.5" defaultRowHeight="14.5" x14ac:dyDescent="0.35"/>
  <cols>
    <col min="1" max="1" width="5.75" style="209" customWidth="1"/>
    <col min="2" max="2" width="13.08203125" style="209" customWidth="1"/>
    <col min="3" max="3" width="19.33203125" style="244" customWidth="1"/>
    <col min="4" max="4" width="21.33203125" style="244" customWidth="1"/>
    <col min="5" max="5" width="27.58203125" style="244" customWidth="1"/>
    <col min="6" max="6" width="33.08203125" style="244" customWidth="1"/>
    <col min="7" max="7" width="27.58203125" style="244" customWidth="1"/>
    <col min="8" max="8" width="49.58203125" style="244" customWidth="1"/>
    <col min="9" max="9" width="30.33203125" style="244" customWidth="1"/>
    <col min="10" max="10" width="20.83203125" style="244" customWidth="1"/>
    <col min="11" max="11" width="128.58203125" style="244" customWidth="1"/>
    <col min="12" max="12" width="72.08203125" style="209" customWidth="1"/>
    <col min="13" max="13" width="49.83203125" style="209" customWidth="1"/>
    <col min="14" max="14" width="17.75" style="209" customWidth="1"/>
    <col min="15" max="15" width="96.08203125" style="209" customWidth="1"/>
    <col min="16" max="16" width="45" style="244" customWidth="1"/>
    <col min="17" max="17" width="21.08203125" style="209" customWidth="1"/>
    <col min="18" max="18" width="49" style="244" customWidth="1"/>
    <col min="19" max="19" width="49.08203125" style="209" customWidth="1"/>
    <col min="20" max="21" width="27.58203125" style="244" customWidth="1"/>
    <col min="22" max="22" width="41.83203125" style="244" customWidth="1"/>
    <col min="23" max="23" width="27.58203125" style="209" customWidth="1"/>
    <col min="24" max="29" width="27.58203125" style="244" customWidth="1"/>
    <col min="30" max="31" width="27.58203125" style="209" customWidth="1"/>
    <col min="32" max="35" width="27.58203125" style="244" customWidth="1"/>
    <col min="36" max="36" width="29.33203125" style="209" customWidth="1"/>
    <col min="37" max="37" width="37.33203125" style="244" customWidth="1"/>
    <col min="38" max="38" width="27.58203125" style="244" customWidth="1"/>
    <col min="39" max="39" width="27.58203125" style="209" customWidth="1"/>
    <col min="40" max="40" width="27.58203125" style="244" customWidth="1"/>
    <col min="41" max="41" width="29.08203125" style="244" customWidth="1"/>
    <col min="42" max="42" width="27.58203125" style="244" customWidth="1"/>
    <col min="43" max="43" width="30.58203125" style="244" customWidth="1"/>
    <col min="44" max="44" width="65.58203125" style="244" customWidth="1"/>
    <col min="45" max="45" width="33.83203125" style="244" customWidth="1"/>
    <col min="46" max="46" width="27.58203125" style="244" customWidth="1"/>
    <col min="47" max="47" width="27.58203125" style="209" customWidth="1"/>
    <col min="48" max="48" width="34.58203125" style="244" customWidth="1"/>
    <col min="49" max="49" width="27.58203125" style="244" customWidth="1"/>
    <col min="50" max="50" width="27.58203125" style="209" customWidth="1"/>
    <col min="51" max="54" width="27.58203125" style="244" customWidth="1"/>
    <col min="55" max="55" width="38.33203125" style="244" customWidth="1"/>
    <col min="56" max="56" width="32.33203125" style="209" customWidth="1"/>
    <col min="57" max="57" width="27.58203125" style="244" customWidth="1"/>
    <col min="58" max="58" width="20.5" style="209" customWidth="1"/>
    <col min="59" max="59" width="22.33203125" style="209" customWidth="1"/>
    <col min="60" max="60" width="22.08203125" style="209" customWidth="1"/>
    <col min="61" max="61" width="22.58203125" style="209" customWidth="1"/>
    <col min="62" max="64" width="27.58203125" style="244" customWidth="1"/>
    <col min="65" max="65" width="30.83203125" style="244" customWidth="1"/>
    <col min="66" max="66" width="27.58203125" style="244" customWidth="1"/>
    <col min="67" max="67" width="27.58203125" style="209" customWidth="1"/>
    <col min="68" max="70" width="27.58203125" style="244" customWidth="1"/>
    <col min="71" max="71" width="29.5" style="244" customWidth="1"/>
    <col min="72" max="72" width="36.33203125" style="209" customWidth="1"/>
    <col min="73" max="73" width="40.83203125" style="209" customWidth="1"/>
    <col min="74" max="74" width="20.83203125" style="209" customWidth="1"/>
    <col min="75" max="75" width="33.83203125" style="209" customWidth="1"/>
    <col min="76" max="76" width="22.83203125" style="209" customWidth="1"/>
    <col min="77" max="78" width="20.83203125" style="209" customWidth="1"/>
    <col min="79" max="79" width="12.58203125" style="209" customWidth="1"/>
    <col min="80" max="80" width="12.58203125" style="229" hidden="1" customWidth="1"/>
    <col min="81" max="129" width="12.58203125" style="209" customWidth="1"/>
    <col min="130" max="130" width="10.5" style="207" customWidth="1"/>
    <col min="131" max="16384" width="10.5" style="209"/>
  </cols>
  <sheetData>
    <row r="1" spans="2:80" ht="27.65" customHeight="1" x14ac:dyDescent="0.35">
      <c r="C1" s="245" t="s">
        <v>6</v>
      </c>
      <c r="E1" s="245"/>
      <c r="F1" s="246" t="s">
        <v>7</v>
      </c>
    </row>
    <row r="2" spans="2:80" customFormat="1" ht="44.5" customHeight="1" thickBot="1" x14ac:dyDescent="0.35">
      <c r="C2" s="247" t="s">
        <v>8</v>
      </c>
      <c r="D2" s="248"/>
      <c r="E2" s="248"/>
      <c r="F2" s="249"/>
      <c r="G2" s="249" t="str">
        <f>IF((COUNTIF(C4:AQ6,"selecione")+(COUNTBLANK(C4:AQ6)))=0,"COMPLETO","INCOMPLETO")</f>
        <v>INCOMPLETO</v>
      </c>
      <c r="H2" s="248"/>
      <c r="I2" s="248"/>
      <c r="J2" s="248"/>
      <c r="K2" s="248"/>
      <c r="L2" s="234"/>
      <c r="M2" s="234"/>
      <c r="N2" s="234"/>
      <c r="O2" s="233"/>
      <c r="P2" s="254"/>
      <c r="Q2" s="234"/>
      <c r="R2" s="255">
        <f>COUNTIF(R4:R6,"&lt;&gt;Selecione")</f>
        <v>3</v>
      </c>
      <c r="S2" s="234"/>
      <c r="T2" s="254"/>
      <c r="U2" s="248"/>
      <c r="V2" s="248"/>
      <c r="W2" s="233"/>
      <c r="X2" s="248"/>
      <c r="Y2" s="248"/>
      <c r="Z2" s="248"/>
      <c r="AA2" s="248"/>
      <c r="AB2" s="254"/>
      <c r="AC2" s="248"/>
      <c r="AD2" s="233"/>
      <c r="AE2" s="233"/>
      <c r="AF2" s="248"/>
      <c r="AG2" s="248"/>
      <c r="AH2" s="248"/>
      <c r="AI2" s="248"/>
      <c r="AJ2" s="233"/>
      <c r="AK2" s="248"/>
      <c r="AL2" s="248"/>
      <c r="AM2" s="233"/>
      <c r="AN2" s="248"/>
      <c r="AO2" s="248"/>
      <c r="AP2" s="248"/>
      <c r="AQ2" s="248"/>
      <c r="AR2" s="247" t="s">
        <v>9</v>
      </c>
      <c r="AS2" s="257" t="str">
        <f>IF((COUNTIF(AR4:AR6,"selecione")+(COUNTBLANK(AR4:AR6)))=0,"COMPLETO","INCOMPLETO")</f>
        <v>INCOMPLETO</v>
      </c>
      <c r="AT2" s="247" t="s">
        <v>10</v>
      </c>
      <c r="AU2" s="232"/>
      <c r="AV2" s="248"/>
      <c r="AW2" s="248"/>
      <c r="AX2" s="235" t="str">
        <f>IF((COUNTIF(AJ4:AN6,"selecione")+(COUNTBLANK(AJ4:AN6)))=0,"COMPLETO","INCOMPLETO")</f>
        <v>INCOMPLETO</v>
      </c>
      <c r="AY2" s="282"/>
      <c r="AZ2" s="282"/>
      <c r="BA2" s="282"/>
      <c r="BB2" s="283"/>
      <c r="BC2" s="247" t="s">
        <v>11</v>
      </c>
      <c r="BD2" s="233"/>
      <c r="BE2" s="262" t="str">
        <f>IF((COUNTIF(AO4:AS6,"selecione")+(COUNTBLANK(AO4:AS6)))=0,"COMPLETO","INCOMPLETO")</f>
        <v>INCOMPLETO</v>
      </c>
      <c r="BF2" s="235"/>
      <c r="BG2" s="235"/>
      <c r="BH2" s="235"/>
      <c r="BI2" s="235"/>
      <c r="BJ2" s="262"/>
      <c r="BK2" s="262"/>
      <c r="BL2" s="262"/>
      <c r="BM2" s="262"/>
      <c r="BN2" s="247" t="s">
        <v>12</v>
      </c>
      <c r="BO2" s="233"/>
      <c r="BP2" s="262" t="str">
        <f>IF((COUNTIF(BN4:BS6,"selecione")+(COUNTBLANK(BN4:BS6)))=0,"COMPLETO","INCOMPLETO")</f>
        <v>INCOMPLETO</v>
      </c>
      <c r="BQ2" s="248"/>
      <c r="BR2" s="248"/>
      <c r="BS2" s="264"/>
      <c r="BT2" s="237" t="s">
        <v>13</v>
      </c>
      <c r="BU2" s="233"/>
      <c r="BV2" s="233"/>
      <c r="BW2" s="233"/>
      <c r="BX2" s="233"/>
      <c r="BY2" s="236"/>
      <c r="BZ2" s="236"/>
    </row>
    <row r="3" spans="2:80" ht="48.25" customHeight="1" x14ac:dyDescent="0.35">
      <c r="B3" s="239" t="s">
        <v>14</v>
      </c>
      <c r="C3" s="250" t="s">
        <v>15</v>
      </c>
      <c r="D3" s="250" t="s">
        <v>16</v>
      </c>
      <c r="E3" s="250" t="s">
        <v>17</v>
      </c>
      <c r="F3" s="250" t="s">
        <v>18</v>
      </c>
      <c r="G3" s="250" t="s">
        <v>19</v>
      </c>
      <c r="H3" s="250" t="s">
        <v>20</v>
      </c>
      <c r="I3" s="250" t="s">
        <v>21</v>
      </c>
      <c r="J3" s="250" t="s">
        <v>22</v>
      </c>
      <c r="K3" s="250" t="s">
        <v>23</v>
      </c>
      <c r="L3" s="239" t="s">
        <v>24</v>
      </c>
      <c r="M3" s="239" t="s">
        <v>25</v>
      </c>
      <c r="N3" s="239" t="s">
        <v>26</v>
      </c>
      <c r="O3" s="239" t="s">
        <v>27</v>
      </c>
      <c r="P3" s="250" t="s">
        <v>28</v>
      </c>
      <c r="Q3" s="239" t="s">
        <v>29</v>
      </c>
      <c r="R3" s="250" t="s">
        <v>30</v>
      </c>
      <c r="S3" s="239" t="s">
        <v>31</v>
      </c>
      <c r="T3" s="250" t="s">
        <v>32</v>
      </c>
      <c r="U3" s="250" t="s">
        <v>33</v>
      </c>
      <c r="V3" s="250" t="s">
        <v>34</v>
      </c>
      <c r="W3" s="239" t="s">
        <v>35</v>
      </c>
      <c r="X3" s="250" t="s">
        <v>36</v>
      </c>
      <c r="Y3" s="250" t="s">
        <v>37</v>
      </c>
      <c r="Z3" s="250" t="s">
        <v>38</v>
      </c>
      <c r="AA3" s="250" t="s">
        <v>39</v>
      </c>
      <c r="AB3" s="250" t="s">
        <v>40</v>
      </c>
      <c r="AC3" s="250" t="s">
        <v>2425</v>
      </c>
      <c r="AD3" s="239" t="s">
        <v>41</v>
      </c>
      <c r="AE3" s="240" t="s">
        <v>42</v>
      </c>
      <c r="AF3" s="250" t="s">
        <v>43</v>
      </c>
      <c r="AG3" s="250" t="s">
        <v>44</v>
      </c>
      <c r="AH3" s="250" t="s">
        <v>45</v>
      </c>
      <c r="AI3" s="250" t="s">
        <v>46</v>
      </c>
      <c r="AJ3" s="239" t="s">
        <v>47</v>
      </c>
      <c r="AK3" s="250" t="s">
        <v>48</v>
      </c>
      <c r="AL3" s="250" t="s">
        <v>49</v>
      </c>
      <c r="AM3" s="239" t="s">
        <v>50</v>
      </c>
      <c r="AN3" s="250" t="s">
        <v>51</v>
      </c>
      <c r="AO3" s="250" t="s">
        <v>52</v>
      </c>
      <c r="AP3" s="250" t="s">
        <v>53</v>
      </c>
      <c r="AQ3" s="250" t="s">
        <v>54</v>
      </c>
      <c r="AR3" s="258" t="s">
        <v>55</v>
      </c>
      <c r="AS3" s="259" t="s">
        <v>56</v>
      </c>
      <c r="AT3" s="260" t="s">
        <v>57</v>
      </c>
      <c r="AU3" s="241" t="s">
        <v>58</v>
      </c>
      <c r="AV3" s="260" t="s">
        <v>59</v>
      </c>
      <c r="AW3" s="260" t="s">
        <v>60</v>
      </c>
      <c r="AX3" s="241" t="s">
        <v>61</v>
      </c>
      <c r="AY3" s="260" t="s">
        <v>62</v>
      </c>
      <c r="AZ3" s="260" t="s">
        <v>63</v>
      </c>
      <c r="BA3" s="260" t="s">
        <v>64</v>
      </c>
      <c r="BB3" s="260" t="s">
        <v>65</v>
      </c>
      <c r="BC3" s="261" t="s">
        <v>2426</v>
      </c>
      <c r="BD3" s="242" t="s">
        <v>67</v>
      </c>
      <c r="BE3" s="261" t="s">
        <v>68</v>
      </c>
      <c r="BF3" s="210" t="s">
        <v>69</v>
      </c>
      <c r="BG3" s="210" t="s">
        <v>70</v>
      </c>
      <c r="BH3" s="210" t="s">
        <v>71</v>
      </c>
      <c r="BI3" s="210" t="s">
        <v>72</v>
      </c>
      <c r="BJ3" s="261" t="s">
        <v>73</v>
      </c>
      <c r="BK3" s="261" t="s">
        <v>74</v>
      </c>
      <c r="BL3" s="261" t="s">
        <v>75</v>
      </c>
      <c r="BM3" s="261" t="s">
        <v>76</v>
      </c>
      <c r="BN3" s="263" t="s">
        <v>77</v>
      </c>
      <c r="BO3" s="243" t="s">
        <v>78</v>
      </c>
      <c r="BP3" s="263" t="s">
        <v>79</v>
      </c>
      <c r="BQ3" s="263" t="s">
        <v>80</v>
      </c>
      <c r="BR3" s="263" t="s">
        <v>81</v>
      </c>
      <c r="BS3" s="263" t="s">
        <v>82</v>
      </c>
      <c r="BT3" s="211" t="s">
        <v>83</v>
      </c>
      <c r="BU3" s="211" t="s">
        <v>84</v>
      </c>
      <c r="BV3" s="211" t="s">
        <v>85</v>
      </c>
      <c r="BW3" s="211" t="s">
        <v>86</v>
      </c>
      <c r="BX3" s="269" t="s">
        <v>87</v>
      </c>
      <c r="BY3" s="270" t="s">
        <v>88</v>
      </c>
      <c r="BZ3" s="270" t="s">
        <v>2427</v>
      </c>
      <c r="CB3" s="230">
        <f t="shared" ref="CB3:CB6" si="0">COUNTA(P3:BZ3)</f>
        <v>63</v>
      </c>
    </row>
    <row r="4" spans="2:80" ht="90" customHeight="1" x14ac:dyDescent="0.35">
      <c r="B4" s="231">
        <f>CB4/$CB$3</f>
        <v>0</v>
      </c>
      <c r="C4" s="278"/>
      <c r="D4" s="253"/>
      <c r="E4" s="253"/>
      <c r="F4" s="253"/>
      <c r="G4" s="253"/>
      <c r="H4" s="253"/>
      <c r="I4" s="253"/>
      <c r="J4" s="278"/>
      <c r="K4" s="279"/>
      <c r="L4" s="280"/>
      <c r="M4" s="280"/>
      <c r="N4" s="213"/>
      <c r="O4" s="238"/>
      <c r="P4" s="253"/>
      <c r="Q4" s="227"/>
      <c r="R4" s="253"/>
      <c r="S4" s="238"/>
      <c r="T4" s="251"/>
      <c r="U4" s="256"/>
      <c r="V4" s="253"/>
      <c r="W4" s="238"/>
      <c r="X4" s="253"/>
      <c r="Y4" s="251"/>
      <c r="Z4" s="253"/>
      <c r="AA4" s="251"/>
      <c r="AB4" s="251"/>
      <c r="AC4" s="251"/>
      <c r="AD4" s="212"/>
      <c r="AE4" s="227"/>
      <c r="AF4" s="251"/>
      <c r="AG4" s="272"/>
      <c r="AH4" s="256"/>
      <c r="AI4" s="281"/>
      <c r="AJ4" s="213"/>
      <c r="AK4" s="251"/>
      <c r="AL4" s="251"/>
      <c r="AM4" s="227"/>
      <c r="AN4" s="253"/>
      <c r="AO4" s="281"/>
      <c r="AP4" s="253"/>
      <c r="AQ4" s="253"/>
      <c r="AR4" s="253"/>
      <c r="AS4" s="253"/>
      <c r="AT4" s="251"/>
      <c r="AU4" s="227"/>
      <c r="AV4" s="251"/>
      <c r="AW4" s="251"/>
      <c r="AX4" s="227"/>
      <c r="AY4" s="251"/>
      <c r="AZ4" s="251"/>
      <c r="BA4" s="251"/>
      <c r="BB4" s="251"/>
      <c r="BC4" s="251"/>
      <c r="BD4" s="227"/>
      <c r="BE4" s="251"/>
      <c r="BF4" s="212"/>
      <c r="BG4" s="212"/>
      <c r="BH4" s="212"/>
      <c r="BI4" s="212"/>
      <c r="BJ4" s="251"/>
      <c r="BK4" s="251"/>
      <c r="BL4" s="251"/>
      <c r="BM4" s="251"/>
      <c r="BN4" s="251"/>
      <c r="BO4" s="227"/>
      <c r="BP4" s="251"/>
      <c r="BQ4" s="251"/>
      <c r="BR4" s="251"/>
      <c r="BS4" s="251"/>
      <c r="BT4" s="214"/>
      <c r="BU4" s="214"/>
      <c r="BV4" s="214"/>
      <c r="BW4" s="214"/>
      <c r="BX4" s="228"/>
      <c r="BY4" s="228"/>
      <c r="BZ4" s="228"/>
      <c r="CB4" s="230">
        <f t="shared" si="0"/>
        <v>0</v>
      </c>
    </row>
    <row r="5" spans="2:80" ht="90" customHeight="1" x14ac:dyDescent="0.35">
      <c r="B5" s="231">
        <f t="shared" ref="B5:B6" si="1">CB5/$CB$3</f>
        <v>0</v>
      </c>
      <c r="C5" s="278"/>
      <c r="D5" s="253"/>
      <c r="E5" s="253"/>
      <c r="F5" s="253"/>
      <c r="G5" s="253"/>
      <c r="H5" s="253"/>
      <c r="I5" s="253"/>
      <c r="J5" s="278"/>
      <c r="K5" s="279"/>
      <c r="L5" s="280"/>
      <c r="M5" s="280"/>
      <c r="N5" s="213"/>
      <c r="O5" s="238"/>
      <c r="P5" s="253"/>
      <c r="Q5" s="227"/>
      <c r="R5" s="253"/>
      <c r="S5" s="238"/>
      <c r="T5" s="251"/>
      <c r="U5" s="256"/>
      <c r="V5" s="253"/>
      <c r="W5" s="238"/>
      <c r="X5" s="253"/>
      <c r="Y5" s="251"/>
      <c r="Z5" s="253"/>
      <c r="AA5" s="251"/>
      <c r="AB5" s="251"/>
      <c r="AC5" s="251"/>
      <c r="AD5" s="212"/>
      <c r="AE5" s="227"/>
      <c r="AF5" s="251"/>
      <c r="AG5" s="272"/>
      <c r="AH5" s="256"/>
      <c r="AI5" s="281"/>
      <c r="AJ5" s="213"/>
      <c r="AK5" s="251"/>
      <c r="AL5" s="251"/>
      <c r="AM5" s="227"/>
      <c r="AN5" s="253"/>
      <c r="AO5" s="281"/>
      <c r="AP5" s="253"/>
      <c r="AQ5" s="253"/>
      <c r="AR5" s="253"/>
      <c r="AS5" s="253"/>
      <c r="AT5" s="251"/>
      <c r="AU5" s="227"/>
      <c r="AV5" s="251"/>
      <c r="AW5" s="251"/>
      <c r="AX5" s="227"/>
      <c r="AY5" s="251"/>
      <c r="AZ5" s="251"/>
      <c r="BA5" s="251"/>
      <c r="BB5" s="251"/>
      <c r="BC5" s="251"/>
      <c r="BD5" s="227"/>
      <c r="BE5" s="251"/>
      <c r="BF5" s="212"/>
      <c r="BG5" s="212"/>
      <c r="BH5" s="212"/>
      <c r="BI5" s="212"/>
      <c r="BJ5" s="251"/>
      <c r="BK5" s="251"/>
      <c r="BL5" s="251"/>
      <c r="BM5" s="251"/>
      <c r="BN5" s="251"/>
      <c r="BO5" s="227"/>
      <c r="BP5" s="251"/>
      <c r="BQ5" s="251"/>
      <c r="BR5" s="251"/>
      <c r="BS5" s="251"/>
      <c r="BT5" s="214"/>
      <c r="BU5" s="214"/>
      <c r="BV5" s="214"/>
      <c r="BW5" s="214"/>
      <c r="BX5" s="228"/>
      <c r="BY5" s="228"/>
      <c r="BZ5" s="228"/>
      <c r="CB5" s="230">
        <f t="shared" si="0"/>
        <v>0</v>
      </c>
    </row>
    <row r="6" spans="2:80" ht="90" customHeight="1" x14ac:dyDescent="0.35">
      <c r="B6" s="231">
        <f t="shared" si="1"/>
        <v>0</v>
      </c>
      <c r="C6" s="252"/>
      <c r="D6" s="253"/>
      <c r="E6" s="253"/>
      <c r="F6" s="253"/>
      <c r="G6" s="253"/>
      <c r="H6" s="253"/>
      <c r="I6" s="253"/>
      <c r="J6" s="278"/>
      <c r="K6" s="253"/>
      <c r="L6" s="238"/>
      <c r="M6" s="271"/>
      <c r="N6" s="213"/>
      <c r="O6" s="238"/>
      <c r="P6" s="253"/>
      <c r="Q6" s="227"/>
      <c r="R6" s="253"/>
      <c r="S6" s="238"/>
      <c r="T6" s="272"/>
      <c r="U6" s="256"/>
      <c r="V6" s="273"/>
      <c r="W6" s="238"/>
      <c r="X6" s="253"/>
      <c r="Y6" s="251"/>
      <c r="Z6" s="253"/>
      <c r="AA6" s="272"/>
      <c r="AB6" s="272"/>
      <c r="AC6" s="272"/>
      <c r="AD6" s="212"/>
      <c r="AE6" s="227"/>
      <c r="AF6" s="272"/>
      <c r="AG6" s="272"/>
      <c r="AH6" s="256"/>
      <c r="AI6" s="274"/>
      <c r="AJ6" s="213"/>
      <c r="AK6" s="272"/>
      <c r="AL6" s="251"/>
      <c r="AM6" s="227"/>
      <c r="AN6" s="253"/>
      <c r="AO6" s="274"/>
      <c r="AP6" s="253"/>
      <c r="AQ6" s="253"/>
      <c r="AR6" s="253"/>
      <c r="AS6" s="253"/>
      <c r="AT6" s="251"/>
      <c r="AU6" s="227"/>
      <c r="AV6" s="251"/>
      <c r="AW6" s="251"/>
      <c r="AX6" s="227"/>
      <c r="AY6" s="251"/>
      <c r="AZ6" s="251"/>
      <c r="BA6" s="251"/>
      <c r="BB6" s="251"/>
      <c r="BC6" s="251"/>
      <c r="BD6" s="227"/>
      <c r="BE6" s="251"/>
      <c r="BF6" s="212"/>
      <c r="BG6" s="212"/>
      <c r="BH6" s="212"/>
      <c r="BI6" s="212"/>
      <c r="BJ6" s="251"/>
      <c r="BK6" s="251"/>
      <c r="BL6" s="251"/>
      <c r="BM6" s="251"/>
      <c r="BN6" s="251"/>
      <c r="BO6" s="227"/>
      <c r="BP6" s="251"/>
      <c r="BQ6" s="251"/>
      <c r="BR6" s="251"/>
      <c r="BS6" s="251"/>
      <c r="BT6" s="214"/>
      <c r="BU6" s="214"/>
      <c r="BV6" s="214"/>
      <c r="BW6" s="214"/>
      <c r="BX6" s="228"/>
      <c r="BY6" s="228"/>
      <c r="BZ6" s="228"/>
      <c r="CB6" s="230">
        <f t="shared" si="0"/>
        <v>0</v>
      </c>
    </row>
    <row r="7" spans="2:80" ht="48.25" customHeight="1" x14ac:dyDescent="0.35">
      <c r="CB7" s="230">
        <f t="shared" ref="CB7:CB21" si="2">COUNTA(P7:BZ7)</f>
        <v>0</v>
      </c>
    </row>
    <row r="8" spans="2:80" ht="48.25" customHeight="1" x14ac:dyDescent="0.35">
      <c r="CB8" s="230">
        <f t="shared" si="2"/>
        <v>0</v>
      </c>
    </row>
    <row r="9" spans="2:80" ht="48.25" customHeight="1" x14ac:dyDescent="0.35">
      <c r="CB9" s="230">
        <f t="shared" si="2"/>
        <v>0</v>
      </c>
    </row>
    <row r="10" spans="2:80" ht="48.25" customHeight="1" x14ac:dyDescent="0.35">
      <c r="CB10" s="230">
        <f t="shared" si="2"/>
        <v>0</v>
      </c>
    </row>
    <row r="11" spans="2:80" ht="48.25" customHeight="1" x14ac:dyDescent="0.35">
      <c r="CB11" s="230">
        <f t="shared" si="2"/>
        <v>0</v>
      </c>
    </row>
    <row r="12" spans="2:80" ht="48.25" customHeight="1" x14ac:dyDescent="0.35">
      <c r="CB12" s="230">
        <f t="shared" si="2"/>
        <v>0</v>
      </c>
    </row>
    <row r="13" spans="2:80" ht="48.25" customHeight="1" x14ac:dyDescent="0.35">
      <c r="CB13" s="230">
        <f t="shared" si="2"/>
        <v>0</v>
      </c>
    </row>
    <row r="14" spans="2:80" ht="48.25" customHeight="1" x14ac:dyDescent="0.35">
      <c r="CB14" s="230">
        <f t="shared" si="2"/>
        <v>0</v>
      </c>
    </row>
    <row r="15" spans="2:80" ht="48.25" customHeight="1" x14ac:dyDescent="0.35">
      <c r="CB15" s="230">
        <f t="shared" si="2"/>
        <v>0</v>
      </c>
    </row>
    <row r="16" spans="2:80" ht="48.25" customHeight="1" x14ac:dyDescent="0.35">
      <c r="CB16" s="230">
        <f t="shared" si="2"/>
        <v>0</v>
      </c>
    </row>
    <row r="17" spans="80:80" ht="48.25" customHeight="1" x14ac:dyDescent="0.35">
      <c r="CB17" s="230">
        <f t="shared" si="2"/>
        <v>0</v>
      </c>
    </row>
    <row r="18" spans="80:80" ht="48.25" customHeight="1" x14ac:dyDescent="0.35">
      <c r="CB18" s="230">
        <f t="shared" si="2"/>
        <v>0</v>
      </c>
    </row>
    <row r="19" spans="80:80" ht="48.25" customHeight="1" x14ac:dyDescent="0.35">
      <c r="CB19" s="230">
        <f t="shared" si="2"/>
        <v>0</v>
      </c>
    </row>
    <row r="20" spans="80:80" ht="48.25" customHeight="1" x14ac:dyDescent="0.35">
      <c r="CB20" s="230">
        <f t="shared" si="2"/>
        <v>0</v>
      </c>
    </row>
    <row r="21" spans="80:80" ht="48.25" customHeight="1" x14ac:dyDescent="0.35">
      <c r="CB21" s="230">
        <f t="shared" si="2"/>
        <v>0</v>
      </c>
    </row>
    <row r="22" spans="80:80" ht="48.25" customHeight="1" x14ac:dyDescent="0.35"/>
    <row r="23" spans="80:80" ht="48.25" customHeight="1" x14ac:dyDescent="0.35"/>
    <row r="24" spans="80:80" ht="48.25" customHeight="1" x14ac:dyDescent="0.35"/>
    <row r="25" spans="80:80" ht="48.25" customHeight="1" x14ac:dyDescent="0.35"/>
    <row r="26" spans="80:80" ht="48.25" customHeight="1" x14ac:dyDescent="0.35"/>
    <row r="27" spans="80:80" ht="48.25" customHeight="1" x14ac:dyDescent="0.35"/>
    <row r="28" spans="80:80" ht="48.25" customHeight="1" x14ac:dyDescent="0.35"/>
    <row r="29" spans="80:80" ht="48.25" customHeight="1" x14ac:dyDescent="0.35"/>
    <row r="30" spans="80:80" ht="48.25" customHeight="1" x14ac:dyDescent="0.35"/>
    <row r="31" spans="80:80" ht="48.25" customHeight="1" x14ac:dyDescent="0.35"/>
    <row r="32" spans="80:80" ht="48.25" customHeight="1" x14ac:dyDescent="0.35"/>
    <row r="33" ht="48.25" customHeight="1" x14ac:dyDescent="0.35"/>
    <row r="34" ht="48.25" customHeight="1" x14ac:dyDescent="0.35"/>
    <row r="35" ht="48.25" customHeight="1" x14ac:dyDescent="0.35"/>
    <row r="36" ht="48.25" customHeight="1" x14ac:dyDescent="0.35"/>
    <row r="37" ht="48.25" customHeight="1" x14ac:dyDescent="0.35"/>
    <row r="38" ht="48.25" customHeight="1" x14ac:dyDescent="0.35"/>
    <row r="39" ht="48.25" customHeight="1" x14ac:dyDescent="0.35"/>
    <row r="40" ht="48.25" customHeight="1" x14ac:dyDescent="0.35"/>
    <row r="41" ht="48.25" customHeight="1" x14ac:dyDescent="0.35"/>
    <row r="42" ht="48.25" customHeight="1" x14ac:dyDescent="0.35"/>
    <row r="43" ht="48.25" customHeight="1" x14ac:dyDescent="0.35"/>
    <row r="44" ht="48.25" customHeight="1" x14ac:dyDescent="0.35"/>
    <row r="45" ht="48.25" customHeight="1" x14ac:dyDescent="0.35"/>
    <row r="46" ht="48.25" customHeight="1" x14ac:dyDescent="0.35"/>
    <row r="47" ht="48.25" customHeight="1" x14ac:dyDescent="0.35"/>
    <row r="48" ht="48.25" customHeight="1" x14ac:dyDescent="0.35"/>
    <row r="49" ht="48.25" customHeight="1" x14ac:dyDescent="0.35"/>
    <row r="50" ht="48.25" customHeight="1" x14ac:dyDescent="0.35"/>
    <row r="51" ht="48.25" customHeight="1" x14ac:dyDescent="0.35"/>
    <row r="52" ht="48.25" customHeight="1" x14ac:dyDescent="0.35"/>
    <row r="53" ht="48.25" customHeight="1" x14ac:dyDescent="0.35"/>
    <row r="54" ht="48.25" customHeight="1" x14ac:dyDescent="0.35"/>
    <row r="55" ht="48.25" customHeight="1" x14ac:dyDescent="0.35"/>
    <row r="56" ht="48.25" customHeight="1" x14ac:dyDescent="0.35"/>
    <row r="57" ht="48.25" customHeight="1" x14ac:dyDescent="0.35"/>
    <row r="58" ht="48.25" customHeight="1" x14ac:dyDescent="0.35"/>
    <row r="59" ht="48.25" customHeight="1" x14ac:dyDescent="0.35"/>
    <row r="60" ht="48.25" customHeight="1" x14ac:dyDescent="0.35"/>
    <row r="61" ht="48.25" customHeight="1" x14ac:dyDescent="0.35"/>
    <row r="62" ht="48.25" customHeight="1" x14ac:dyDescent="0.35"/>
    <row r="63" ht="48.25" customHeight="1" x14ac:dyDescent="0.35"/>
    <row r="64" ht="48.25" customHeight="1" x14ac:dyDescent="0.35"/>
    <row r="65" ht="48.25" customHeight="1" x14ac:dyDescent="0.35"/>
    <row r="66" ht="48.25" customHeight="1" x14ac:dyDescent="0.35"/>
    <row r="67" ht="48.25" customHeight="1" x14ac:dyDescent="0.35"/>
    <row r="68" ht="48.25" customHeight="1" x14ac:dyDescent="0.35"/>
    <row r="69" ht="48.25" customHeight="1" x14ac:dyDescent="0.35"/>
    <row r="70" ht="48.25" customHeight="1" x14ac:dyDescent="0.35"/>
    <row r="71" ht="48.25" customHeight="1" x14ac:dyDescent="0.35"/>
    <row r="72" ht="48.25" customHeight="1" x14ac:dyDescent="0.35"/>
    <row r="73" ht="48.25" customHeight="1" x14ac:dyDescent="0.35"/>
    <row r="74" ht="48.25" customHeight="1" x14ac:dyDescent="0.35"/>
    <row r="75" ht="48.25" customHeight="1" x14ac:dyDescent="0.35"/>
    <row r="76" ht="48.25" customHeight="1" x14ac:dyDescent="0.35"/>
    <row r="77" ht="48.25" customHeight="1" x14ac:dyDescent="0.35"/>
    <row r="78" ht="48.25" customHeight="1" x14ac:dyDescent="0.35"/>
    <row r="79" ht="48.25" customHeight="1" x14ac:dyDescent="0.35"/>
    <row r="80" ht="48.25" customHeight="1" x14ac:dyDescent="0.35"/>
    <row r="81" ht="48.25" customHeight="1" x14ac:dyDescent="0.35"/>
    <row r="82" ht="48.25" customHeight="1" x14ac:dyDescent="0.35"/>
    <row r="83" ht="48.25" customHeight="1" x14ac:dyDescent="0.35"/>
    <row r="84" ht="48.25" customHeight="1" x14ac:dyDescent="0.35"/>
    <row r="85" ht="48.25" customHeight="1" x14ac:dyDescent="0.35"/>
    <row r="86" ht="48.25" customHeight="1" x14ac:dyDescent="0.35"/>
    <row r="87" ht="48.25" customHeight="1" x14ac:dyDescent="0.35"/>
    <row r="88" ht="48.25" customHeight="1" x14ac:dyDescent="0.35"/>
    <row r="89" ht="48.25" customHeight="1" x14ac:dyDescent="0.35"/>
    <row r="90" ht="48.25" customHeight="1" x14ac:dyDescent="0.35"/>
    <row r="91" ht="48.25" customHeight="1" x14ac:dyDescent="0.35"/>
    <row r="92" ht="48.25" customHeight="1" x14ac:dyDescent="0.35"/>
    <row r="93" ht="48.25" customHeight="1" x14ac:dyDescent="0.35"/>
    <row r="94" ht="48.25" customHeight="1" x14ac:dyDescent="0.35"/>
    <row r="95" ht="48.25" customHeight="1" x14ac:dyDescent="0.35"/>
    <row r="96" ht="48.25" customHeight="1" x14ac:dyDescent="0.35"/>
    <row r="97" ht="48.25" customHeight="1" x14ac:dyDescent="0.35"/>
    <row r="98" ht="48.25" customHeight="1" x14ac:dyDescent="0.35"/>
    <row r="99" ht="48.25" customHeight="1" x14ac:dyDescent="0.35"/>
    <row r="100" ht="48.25" customHeight="1" x14ac:dyDescent="0.35"/>
    <row r="101" ht="48.25" customHeight="1" x14ac:dyDescent="0.35"/>
    <row r="102" ht="48.25" customHeight="1" x14ac:dyDescent="0.35"/>
    <row r="103" ht="48.25" customHeight="1" x14ac:dyDescent="0.35"/>
    <row r="104" ht="48.25" customHeight="1" x14ac:dyDescent="0.35"/>
    <row r="105" ht="48.25" customHeight="1" x14ac:dyDescent="0.35"/>
    <row r="106" ht="48.25" customHeight="1" x14ac:dyDescent="0.35"/>
    <row r="107" ht="48.25" customHeight="1" x14ac:dyDescent="0.35"/>
    <row r="108" ht="48.25" customHeight="1" x14ac:dyDescent="0.35"/>
    <row r="109" ht="48.25" customHeight="1" x14ac:dyDescent="0.35"/>
    <row r="110" ht="48.25" customHeight="1" x14ac:dyDescent="0.35"/>
    <row r="111" ht="48.25" customHeight="1" x14ac:dyDescent="0.35"/>
    <row r="112" ht="48.25" customHeight="1" x14ac:dyDescent="0.35"/>
    <row r="113" ht="48.25" customHeight="1" x14ac:dyDescent="0.35"/>
    <row r="114" ht="48.25" customHeight="1" x14ac:dyDescent="0.35"/>
    <row r="115" ht="48.25" customHeight="1" x14ac:dyDescent="0.35"/>
    <row r="116" ht="48.25" customHeight="1" x14ac:dyDescent="0.35"/>
    <row r="117" ht="48.25" customHeight="1" x14ac:dyDescent="0.35"/>
    <row r="118" ht="48.25" customHeight="1" x14ac:dyDescent="0.35"/>
    <row r="119" ht="48.25" customHeight="1" x14ac:dyDescent="0.35"/>
    <row r="120" ht="48.25" customHeight="1" x14ac:dyDescent="0.35"/>
    <row r="121" ht="48.25" customHeight="1" x14ac:dyDescent="0.35"/>
    <row r="122" ht="48.25" customHeight="1" x14ac:dyDescent="0.35"/>
    <row r="123" ht="48.25" customHeight="1" x14ac:dyDescent="0.35"/>
    <row r="124" ht="48.25" customHeight="1" x14ac:dyDescent="0.35"/>
    <row r="125" ht="48.25" customHeight="1" x14ac:dyDescent="0.35"/>
    <row r="126" ht="48.25" customHeight="1" x14ac:dyDescent="0.35"/>
    <row r="127" ht="48.25" customHeight="1" x14ac:dyDescent="0.35"/>
    <row r="128" ht="48.25" customHeight="1" x14ac:dyDescent="0.35"/>
    <row r="129" ht="48.25" customHeight="1" x14ac:dyDescent="0.35"/>
    <row r="130" ht="48.25" customHeight="1" x14ac:dyDescent="0.35"/>
    <row r="131" ht="48.25" customHeight="1" x14ac:dyDescent="0.35"/>
    <row r="132" ht="48.25" customHeight="1" x14ac:dyDescent="0.35"/>
    <row r="133" ht="48.25" customHeight="1" x14ac:dyDescent="0.35"/>
    <row r="134" ht="48.25" customHeight="1" x14ac:dyDescent="0.35"/>
    <row r="135" ht="48.25" customHeight="1" x14ac:dyDescent="0.35"/>
    <row r="136" ht="48.25" customHeight="1" x14ac:dyDescent="0.35"/>
    <row r="137" ht="48.25" customHeight="1" x14ac:dyDescent="0.35"/>
    <row r="138" ht="48.25" customHeight="1" x14ac:dyDescent="0.35"/>
    <row r="139" ht="48.25" customHeight="1" x14ac:dyDescent="0.35"/>
    <row r="140" ht="48.25" customHeight="1" x14ac:dyDescent="0.35"/>
    <row r="141" ht="48.25" customHeight="1" x14ac:dyDescent="0.35"/>
    <row r="142" ht="48.25" customHeight="1" x14ac:dyDescent="0.35"/>
    <row r="143" ht="48.25" customHeight="1" x14ac:dyDescent="0.35"/>
    <row r="144" ht="48.25" customHeight="1" x14ac:dyDescent="0.35"/>
    <row r="145" ht="48.25" customHeight="1" x14ac:dyDescent="0.35"/>
    <row r="146" ht="48.25" customHeight="1" x14ac:dyDescent="0.35"/>
    <row r="147" ht="48.25" customHeight="1" x14ac:dyDescent="0.35"/>
    <row r="148" ht="48.25" customHeight="1" x14ac:dyDescent="0.35"/>
    <row r="149" ht="48.25" customHeight="1" x14ac:dyDescent="0.35"/>
    <row r="150" ht="48.25" customHeight="1" x14ac:dyDescent="0.35"/>
    <row r="151" ht="48.25" customHeight="1" x14ac:dyDescent="0.35"/>
    <row r="152" ht="48.25" customHeight="1" x14ac:dyDescent="0.35"/>
    <row r="153" ht="48.25" customHeight="1" x14ac:dyDescent="0.35"/>
    <row r="154" ht="48.25" customHeight="1" x14ac:dyDescent="0.35"/>
    <row r="155" ht="48.25" customHeight="1" x14ac:dyDescent="0.35"/>
    <row r="156" ht="48.25" customHeight="1" x14ac:dyDescent="0.35"/>
    <row r="157" ht="48.25" customHeight="1" x14ac:dyDescent="0.35"/>
    <row r="158" ht="48.25" customHeight="1" x14ac:dyDescent="0.35"/>
    <row r="159" ht="48.25" customHeight="1" x14ac:dyDescent="0.35"/>
    <row r="160" ht="48.25" customHeight="1" x14ac:dyDescent="0.35"/>
    <row r="161" ht="48.25" customHeight="1" x14ac:dyDescent="0.35"/>
    <row r="162" ht="48.25" customHeight="1" x14ac:dyDescent="0.35"/>
    <row r="163" ht="48.25" customHeight="1" x14ac:dyDescent="0.35"/>
    <row r="164" ht="48.25" customHeight="1" x14ac:dyDescent="0.35"/>
    <row r="165" ht="48.25" customHeight="1" x14ac:dyDescent="0.35"/>
    <row r="166" ht="48.25" customHeight="1" x14ac:dyDescent="0.35"/>
    <row r="167" ht="48.25" customHeight="1" x14ac:dyDescent="0.35"/>
    <row r="168" ht="48.25" customHeight="1" x14ac:dyDescent="0.35"/>
    <row r="169" ht="48.25" customHeight="1" x14ac:dyDescent="0.35"/>
    <row r="170" ht="48.25" customHeight="1" x14ac:dyDescent="0.35"/>
    <row r="171" ht="48.25" customHeight="1" x14ac:dyDescent="0.35"/>
    <row r="172" ht="48.25" customHeight="1" x14ac:dyDescent="0.35"/>
    <row r="173" ht="48.25" customHeight="1" x14ac:dyDescent="0.35"/>
    <row r="174" ht="48.25" customHeight="1" x14ac:dyDescent="0.35"/>
    <row r="175" ht="48.25" customHeight="1" x14ac:dyDescent="0.35"/>
    <row r="176" ht="48.25" customHeight="1" x14ac:dyDescent="0.35"/>
    <row r="177" ht="48.25" customHeight="1" x14ac:dyDescent="0.35"/>
    <row r="178" ht="48.25" customHeight="1" x14ac:dyDescent="0.35"/>
    <row r="179" ht="48.25" customHeight="1" x14ac:dyDescent="0.35"/>
    <row r="180" ht="48.25" customHeight="1" x14ac:dyDescent="0.35"/>
    <row r="181" ht="48.25" customHeight="1" x14ac:dyDescent="0.35"/>
    <row r="182" ht="48.25" customHeight="1" x14ac:dyDescent="0.35"/>
    <row r="183" ht="48.25" customHeight="1" x14ac:dyDescent="0.35"/>
    <row r="184" ht="48.25" customHeight="1" x14ac:dyDescent="0.35"/>
    <row r="185" ht="48.25" customHeight="1" x14ac:dyDescent="0.35"/>
    <row r="186" ht="48.25" customHeight="1" x14ac:dyDescent="0.35"/>
    <row r="187" ht="48.25" customHeight="1" x14ac:dyDescent="0.35"/>
    <row r="188" ht="48.25" customHeight="1" x14ac:dyDescent="0.35"/>
    <row r="189" ht="48.25" customHeight="1" x14ac:dyDescent="0.35"/>
    <row r="190" ht="48.25" customHeight="1" x14ac:dyDescent="0.35"/>
    <row r="191" ht="48.25" customHeight="1" x14ac:dyDescent="0.35"/>
    <row r="192" ht="48.25" customHeight="1" x14ac:dyDescent="0.35"/>
    <row r="193" ht="48.25" customHeight="1" x14ac:dyDescent="0.35"/>
    <row r="194" ht="48.25" customHeight="1" x14ac:dyDescent="0.35"/>
    <row r="195" ht="48.25" customHeight="1" x14ac:dyDescent="0.35"/>
    <row r="196" ht="48.25" customHeight="1" x14ac:dyDescent="0.35"/>
    <row r="197" ht="48.25" customHeight="1" x14ac:dyDescent="0.35"/>
    <row r="198" ht="48.25" customHeight="1" x14ac:dyDescent="0.35"/>
    <row r="199" ht="48.25" customHeight="1" x14ac:dyDescent="0.35"/>
    <row r="200" ht="48.25" customHeight="1" x14ac:dyDescent="0.35"/>
    <row r="201" ht="48.25" customHeight="1" x14ac:dyDescent="0.35"/>
    <row r="202" ht="48.25" customHeight="1" x14ac:dyDescent="0.35"/>
    <row r="203" ht="48.25" customHeight="1" x14ac:dyDescent="0.35"/>
    <row r="204" ht="48.25" customHeight="1" x14ac:dyDescent="0.35"/>
    <row r="205" ht="48.25" customHeight="1" x14ac:dyDescent="0.35"/>
    <row r="206" ht="48.25" customHeight="1" x14ac:dyDescent="0.35"/>
    <row r="207" ht="48.25" customHeight="1" x14ac:dyDescent="0.35"/>
    <row r="208" ht="48.25" customHeight="1" x14ac:dyDescent="0.35"/>
    <row r="209" ht="48.25" customHeight="1" x14ac:dyDescent="0.35"/>
    <row r="210" ht="48.25" customHeight="1" x14ac:dyDescent="0.35"/>
    <row r="211" ht="48.25" customHeight="1" x14ac:dyDescent="0.35"/>
    <row r="212" ht="48.25" customHeight="1" x14ac:dyDescent="0.35"/>
    <row r="213" ht="48.25" customHeight="1" x14ac:dyDescent="0.35"/>
    <row r="214" ht="48.25" customHeight="1" x14ac:dyDescent="0.35"/>
    <row r="215" ht="48.25" customHeight="1" x14ac:dyDescent="0.35"/>
    <row r="216" ht="48.25" customHeight="1" x14ac:dyDescent="0.35"/>
    <row r="217" ht="48.25" customHeight="1" x14ac:dyDescent="0.35"/>
    <row r="218" ht="48.25" customHeight="1" x14ac:dyDescent="0.35"/>
    <row r="219" ht="48.25" customHeight="1" x14ac:dyDescent="0.35"/>
    <row r="220" ht="48.25" customHeight="1" x14ac:dyDescent="0.35"/>
    <row r="221" ht="48.25" customHeight="1" x14ac:dyDescent="0.35"/>
    <row r="222" ht="48.25" customHeight="1" x14ac:dyDescent="0.35"/>
    <row r="223" ht="48.25" customHeight="1" x14ac:dyDescent="0.35"/>
    <row r="224" ht="48.25" customHeight="1" x14ac:dyDescent="0.35"/>
    <row r="225" ht="48.25" customHeight="1" x14ac:dyDescent="0.35"/>
    <row r="226" ht="48.25" customHeight="1" x14ac:dyDescent="0.35"/>
    <row r="227" ht="48.25" customHeight="1" x14ac:dyDescent="0.35"/>
    <row r="228" ht="48.25" customHeight="1" x14ac:dyDescent="0.35"/>
    <row r="229" ht="48.25" customHeight="1" x14ac:dyDescent="0.35"/>
    <row r="230" ht="48.25" customHeight="1" x14ac:dyDescent="0.35"/>
    <row r="231" ht="48.25" customHeight="1" x14ac:dyDescent="0.35"/>
    <row r="232" ht="48.25" customHeight="1" x14ac:dyDescent="0.35"/>
    <row r="233" ht="48.25" customHeight="1" x14ac:dyDescent="0.35"/>
    <row r="234" ht="48.25" customHeight="1" x14ac:dyDescent="0.35"/>
    <row r="235" ht="48.25" customHeight="1" x14ac:dyDescent="0.35"/>
    <row r="236" ht="48.25" customHeight="1" x14ac:dyDescent="0.35"/>
    <row r="237" ht="48.25" customHeight="1" x14ac:dyDescent="0.35"/>
    <row r="238" ht="48.25" customHeight="1" x14ac:dyDescent="0.35"/>
    <row r="239" ht="48.25" customHeight="1" x14ac:dyDescent="0.35"/>
  </sheetData>
  <autoFilter ref="B3:BZ6" xr:uid="{00000000-0009-0000-0000-000001000000}"/>
  <mergeCells count="1">
    <mergeCell ref="AY2:BB2"/>
  </mergeCells>
  <conditionalFormatting sqref="F2:G2">
    <cfRule type="containsText" dxfId="25" priority="16" operator="containsText" text="INCOMPLETO">
      <formula>NOT(ISERROR(SEARCH("INCOMPLETO",F2)))</formula>
    </cfRule>
    <cfRule type="containsText" dxfId="24" priority="17" operator="containsText" text="COMPLETO">
      <formula>NOT(ISERROR(SEARCH("COMPLETO",F2)))</formula>
    </cfRule>
  </conditionalFormatting>
  <conditionalFormatting sqref="AS2">
    <cfRule type="containsText" dxfId="23" priority="6" operator="containsText" text="INCOMPLETO">
      <formula>NOT(ISERROR(SEARCH("INCOMPLETO",AS2)))</formula>
    </cfRule>
    <cfRule type="containsText" dxfId="22" priority="7" operator="containsText" text="COMPLETO">
      <formula>NOT(ISERROR(SEARCH("COMPLETO",AS2)))</formula>
    </cfRule>
  </conditionalFormatting>
  <conditionalFormatting sqref="AX2">
    <cfRule type="containsText" dxfId="21" priority="12" operator="containsText" text="INCOMPLETO">
      <formula>NOT(ISERROR(SEARCH("INCOMPLETO",AX2)))</formula>
    </cfRule>
    <cfRule type="containsText" dxfId="20" priority="13" operator="containsText" text="COMPLETO">
      <formula>NOT(ISERROR(SEARCH("COMPLETO",AX2)))</formula>
    </cfRule>
  </conditionalFormatting>
  <conditionalFormatting sqref="BE2:BM2">
    <cfRule type="containsText" dxfId="19" priority="10" operator="containsText" text="INCOMPLETO">
      <formula>NOT(ISERROR(SEARCH("INCOMPLETO",BE2)))</formula>
    </cfRule>
    <cfRule type="containsText" dxfId="18" priority="11" operator="containsText" text="COMPLETO">
      <formula>NOT(ISERROR(SEARCH("COMPLETO",BE2)))</formula>
    </cfRule>
  </conditionalFormatting>
  <conditionalFormatting sqref="BP2">
    <cfRule type="containsText" dxfId="17" priority="8" operator="containsText" text="INCOMPLETO">
      <formula>NOT(ISERROR(SEARCH("INCOMPLETO",BP2)))</formula>
    </cfRule>
    <cfRule type="containsText" dxfId="16" priority="9" operator="containsText" text="COMPLETO">
      <formula>NOT(ISERROR(SEARCH("COMPLETO",BP2)))</formula>
    </cfRule>
  </conditionalFormatting>
  <dataValidations count="2">
    <dataValidation type="list" allowBlank="1" showInputMessage="1" showErrorMessage="1" sqref="J4:J6" xr:uid="{00000000-0002-0000-0100-000000000000}">
      <formula1>"Controlador,Operador"</formula1>
      <formula2>0</formula2>
    </dataValidation>
    <dataValidation type="list" allowBlank="1" showInputMessage="1" showErrorMessage="1" errorTitle="Erro de preenchimenot" error="Favor selecionar uma das opções da lista" sqref="AO4:AO6" xr:uid="{00000000-0002-0000-0100-000002000000}">
      <formula1>"Selecione,Sim,Não"</formula1>
      <formula2>0</formula2>
    </dataValidation>
  </dataValidations>
  <pageMargins left="0.25" right="0.25" top="0.75" bottom="0.75" header="0.3" footer="0.3"/>
  <pageSetup paperSize="9"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20" id="{52FA3E2D-ABB4-4686-90CF-FB4258A0870E}">
            <x14:iconSet iconSet="4TrafficLights" showValue="0" custom="1">
              <x14:cfvo type="percent">
                <xm:f>0</xm:f>
              </x14:cfvo>
              <x14:cfvo type="num">
                <xm:f>0.25</xm:f>
              </x14:cfvo>
              <x14:cfvo type="num">
                <xm:f>0.5</xm:f>
              </x14:cfvo>
              <x14:cfvo type="num">
                <xm:f>1</xm:f>
              </x14:cfvo>
              <x14:cfIcon iconSet="3TrafficLights1" iconId="0"/>
              <x14:cfIcon iconSet="3TrafficLights1" iconId="0"/>
              <x14:cfIcon iconSet="3TrafficLights1" iconId="1"/>
              <x14:cfIcon iconSet="3TrafficLights1" iconId="2"/>
            </x14:iconSet>
          </x14:cfRule>
          <xm:sqref>B4:B6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1987EFE-1AB4-4F6E-805D-59F6A52AF061}">
          <x14:formula1>
            <xm:f>'Listas suspensas'!$A$2:$A$11</xm:f>
          </x14:formula1>
          <xm:sqref>P4:P6</xm:sqref>
        </x14:dataValidation>
        <x14:dataValidation type="list" allowBlank="1" showInputMessage="1" showErrorMessage="1" xr:uid="{81988B37-8702-468E-B504-0E051371D22C}">
          <x14:formula1>
            <xm:f>'Listas suspensas'!$A$14:$A$22</xm:f>
          </x14:formula1>
          <xm:sqref>T4:T6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048576"/>
  <sheetViews>
    <sheetView zoomScale="95" zoomScaleNormal="95" workbookViewId="0">
      <selection activeCell="B2" sqref="B2"/>
    </sheetView>
  </sheetViews>
  <sheetFormatPr defaultColWidth="21.33203125" defaultRowHeight="14" x14ac:dyDescent="0.3"/>
  <cols>
    <col min="1" max="1" width="8.08203125" customWidth="1"/>
    <col min="2" max="2" width="27.33203125" customWidth="1"/>
    <col min="5" max="5" width="30.83203125" customWidth="1"/>
    <col min="6" max="6" width="47.5" customWidth="1"/>
  </cols>
  <sheetData>
    <row r="1" spans="1:6" ht="20.9" customHeight="1" x14ac:dyDescent="0.3">
      <c r="A1" s="206" t="s">
        <v>2389</v>
      </c>
      <c r="B1" s="206" t="s">
        <v>2279</v>
      </c>
      <c r="C1" s="206" t="s">
        <v>2283</v>
      </c>
      <c r="D1" s="206" t="s">
        <v>2291</v>
      </c>
      <c r="E1" s="206" t="s">
        <v>2299</v>
      </c>
      <c r="F1" s="206" t="s">
        <v>2312</v>
      </c>
    </row>
    <row r="2" spans="1:6" ht="67.900000000000006" customHeight="1" x14ac:dyDescent="0.3">
      <c r="A2">
        <v>1</v>
      </c>
      <c r="B2" s="206" t="s">
        <v>2320</v>
      </c>
      <c r="C2" s="206" t="s">
        <v>2313</v>
      </c>
      <c r="D2" s="206" t="s">
        <v>2319</v>
      </c>
      <c r="E2" s="205"/>
      <c r="F2" s="206" t="s">
        <v>2390</v>
      </c>
    </row>
    <row r="3" spans="1:6" ht="67.900000000000006" customHeight="1" x14ac:dyDescent="0.3">
      <c r="A3">
        <v>2</v>
      </c>
      <c r="B3" s="206" t="s">
        <v>2391</v>
      </c>
      <c r="C3" s="206" t="s">
        <v>2320</v>
      </c>
      <c r="D3" s="205"/>
      <c r="E3" s="205"/>
      <c r="F3" s="206" t="s">
        <v>2392</v>
      </c>
    </row>
    <row r="4" spans="1:6" ht="67.900000000000006" customHeight="1" x14ac:dyDescent="0.3">
      <c r="A4">
        <v>3</v>
      </c>
      <c r="B4" s="206" t="s">
        <v>2391</v>
      </c>
      <c r="C4" s="206" t="s">
        <v>2393</v>
      </c>
      <c r="D4" s="206" t="s">
        <v>2314</v>
      </c>
      <c r="E4" s="205"/>
      <c r="F4" s="206" t="s">
        <v>2394</v>
      </c>
    </row>
    <row r="5" spans="1:6" ht="67.900000000000006" customHeight="1" x14ac:dyDescent="0.3">
      <c r="A5">
        <v>4</v>
      </c>
      <c r="B5" s="206" t="s">
        <v>2391</v>
      </c>
      <c r="C5" s="206" t="s">
        <v>2314</v>
      </c>
      <c r="D5" s="205"/>
      <c r="E5" s="205"/>
      <c r="F5" s="206" t="s">
        <v>2395</v>
      </c>
    </row>
    <row r="6" spans="1:6" ht="67.900000000000006" customHeight="1" x14ac:dyDescent="0.3">
      <c r="A6">
        <v>5</v>
      </c>
      <c r="B6" s="206" t="s">
        <v>2316</v>
      </c>
      <c r="C6" s="206" t="s">
        <v>2396</v>
      </c>
      <c r="D6" s="206" t="s">
        <v>2313</v>
      </c>
      <c r="E6" s="205"/>
      <c r="F6" s="206" t="s">
        <v>2394</v>
      </c>
    </row>
    <row r="7" spans="1:6" ht="67.900000000000006" customHeight="1" x14ac:dyDescent="0.3">
      <c r="A7">
        <v>6</v>
      </c>
      <c r="B7" s="206" t="s">
        <v>2316</v>
      </c>
      <c r="C7" s="206" t="s">
        <v>2314</v>
      </c>
      <c r="D7" s="206" t="s">
        <v>2313</v>
      </c>
      <c r="E7" s="205"/>
      <c r="F7" s="206" t="s">
        <v>2394</v>
      </c>
    </row>
    <row r="8" spans="1:6" ht="67.900000000000006" customHeight="1" x14ac:dyDescent="0.3">
      <c r="A8">
        <v>7</v>
      </c>
      <c r="B8" s="206" t="s">
        <v>2319</v>
      </c>
      <c r="C8" s="206"/>
      <c r="D8" s="205"/>
      <c r="E8" s="205"/>
      <c r="F8" s="206" t="s">
        <v>2319</v>
      </c>
    </row>
    <row r="9" spans="1:6" ht="67.900000000000006" customHeight="1" x14ac:dyDescent="0.3">
      <c r="A9">
        <v>8</v>
      </c>
      <c r="B9" s="206" t="s">
        <v>2397</v>
      </c>
      <c r="C9" s="206" t="s">
        <v>2314</v>
      </c>
      <c r="D9" s="205"/>
      <c r="E9" s="205"/>
      <c r="F9" s="68" t="s">
        <v>2398</v>
      </c>
    </row>
    <row r="10" spans="1:6" ht="67.900000000000006" customHeight="1" x14ac:dyDescent="0.3">
      <c r="A10">
        <v>9</v>
      </c>
      <c r="B10" s="206" t="s">
        <v>2397</v>
      </c>
      <c r="C10" s="206" t="s">
        <v>2321</v>
      </c>
      <c r="D10" s="205"/>
      <c r="E10" s="205"/>
      <c r="F10" s="68" t="s">
        <v>2399</v>
      </c>
    </row>
    <row r="11" spans="1:6" ht="67.900000000000006" customHeight="1" x14ac:dyDescent="0.3">
      <c r="A11">
        <v>10</v>
      </c>
      <c r="B11" s="206" t="s">
        <v>2393</v>
      </c>
      <c r="C11" s="206"/>
      <c r="D11" s="205"/>
      <c r="E11" s="205"/>
      <c r="F11" s="206" t="s">
        <v>2393</v>
      </c>
    </row>
    <row r="12" spans="1:6" ht="67.900000000000006" customHeight="1" x14ac:dyDescent="0.3">
      <c r="A12">
        <v>11</v>
      </c>
      <c r="B12" s="206" t="s">
        <v>2393</v>
      </c>
      <c r="C12" s="206" t="s">
        <v>2314</v>
      </c>
      <c r="D12" s="205"/>
      <c r="E12" s="205"/>
      <c r="F12" s="206" t="s">
        <v>2400</v>
      </c>
    </row>
    <row r="13" spans="1:6" ht="67.900000000000006" customHeight="1" x14ac:dyDescent="0.3">
      <c r="A13">
        <v>12</v>
      </c>
      <c r="B13" s="206" t="s">
        <v>2393</v>
      </c>
      <c r="C13" s="206" t="s">
        <v>2319</v>
      </c>
      <c r="D13" s="205"/>
      <c r="E13" s="205"/>
      <c r="F13" s="206" t="s">
        <v>2401</v>
      </c>
    </row>
    <row r="14" spans="1:6" ht="67.900000000000006" customHeight="1" x14ac:dyDescent="0.3">
      <c r="A14">
        <v>13</v>
      </c>
      <c r="B14" s="206" t="s">
        <v>2393</v>
      </c>
      <c r="C14" s="206" t="s">
        <v>2402</v>
      </c>
      <c r="D14" s="206" t="s">
        <v>2397</v>
      </c>
      <c r="E14" s="206" t="s">
        <v>2322</v>
      </c>
      <c r="F14" s="206" t="s">
        <v>2403</v>
      </c>
    </row>
    <row r="15" spans="1:6" ht="67.900000000000006" customHeight="1" x14ac:dyDescent="0.3">
      <c r="A15">
        <v>14</v>
      </c>
      <c r="B15" s="206" t="s">
        <v>2404</v>
      </c>
      <c r="C15" s="206" t="s">
        <v>2314</v>
      </c>
      <c r="D15" s="206" t="s">
        <v>2318</v>
      </c>
      <c r="E15" s="205"/>
      <c r="F15" s="206" t="s">
        <v>2394</v>
      </c>
    </row>
    <row r="16" spans="1:6" ht="67.900000000000006" customHeight="1" x14ac:dyDescent="0.3">
      <c r="A16">
        <v>15</v>
      </c>
      <c r="B16" s="206" t="s">
        <v>2313</v>
      </c>
      <c r="C16" s="206" t="s">
        <v>2316</v>
      </c>
      <c r="D16" s="205"/>
      <c r="E16" s="205"/>
      <c r="F16" s="205"/>
    </row>
    <row r="17" spans="1:6" ht="67.900000000000006" customHeight="1" x14ac:dyDescent="0.3">
      <c r="A17">
        <v>16</v>
      </c>
      <c r="B17" s="206" t="s">
        <v>2313</v>
      </c>
      <c r="C17" s="206" t="s">
        <v>2316</v>
      </c>
      <c r="D17" s="206" t="s">
        <v>2314</v>
      </c>
      <c r="E17" s="205"/>
      <c r="F17" s="206" t="s">
        <v>2394</v>
      </c>
    </row>
    <row r="18" spans="1:6" ht="67.900000000000006" customHeight="1" x14ac:dyDescent="0.3">
      <c r="A18">
        <v>17</v>
      </c>
      <c r="B18" s="206" t="s">
        <v>2313</v>
      </c>
      <c r="C18" s="206" t="s">
        <v>2316</v>
      </c>
      <c r="D18" s="206" t="s">
        <v>2405</v>
      </c>
      <c r="E18" s="206" t="s">
        <v>2320</v>
      </c>
    </row>
    <row r="19" spans="1:6" ht="67.900000000000006" customHeight="1" x14ac:dyDescent="0.3">
      <c r="A19">
        <v>18</v>
      </c>
      <c r="B19" s="206" t="s">
        <v>2313</v>
      </c>
      <c r="C19" s="206" t="s">
        <v>2314</v>
      </c>
      <c r="D19" s="205"/>
      <c r="E19" s="205"/>
      <c r="F19" s="205"/>
    </row>
    <row r="20" spans="1:6" ht="67.900000000000006" customHeight="1" x14ac:dyDescent="0.3">
      <c r="A20">
        <v>19</v>
      </c>
      <c r="B20" s="206" t="s">
        <v>2314</v>
      </c>
      <c r="C20" s="206"/>
      <c r="D20" s="205"/>
      <c r="E20" s="205"/>
      <c r="F20" s="206" t="s">
        <v>2314</v>
      </c>
    </row>
    <row r="21" spans="1:6" ht="67.900000000000006" customHeight="1" x14ac:dyDescent="0.3">
      <c r="A21">
        <v>20</v>
      </c>
      <c r="B21" s="206" t="s">
        <v>2405</v>
      </c>
      <c r="C21" s="206" t="s">
        <v>2313</v>
      </c>
      <c r="D21" s="205"/>
      <c r="E21" s="205"/>
    </row>
    <row r="22" spans="1:6" ht="67.900000000000006" customHeight="1" x14ac:dyDescent="0.3">
      <c r="A22">
        <v>21</v>
      </c>
      <c r="B22" s="206" t="s">
        <v>2405</v>
      </c>
      <c r="C22" s="206" t="s">
        <v>2313</v>
      </c>
      <c r="D22" s="206" t="s">
        <v>2316</v>
      </c>
      <c r="E22" s="205"/>
      <c r="F22" s="206" t="s">
        <v>2394</v>
      </c>
    </row>
    <row r="23" spans="1:6" ht="67.900000000000006" customHeight="1" x14ac:dyDescent="0.3">
      <c r="A23">
        <v>22</v>
      </c>
      <c r="B23" s="206" t="s">
        <v>2405</v>
      </c>
      <c r="C23" s="206" t="s">
        <v>2313</v>
      </c>
      <c r="D23" s="206" t="s">
        <v>2391</v>
      </c>
      <c r="E23" s="206" t="s">
        <v>2328</v>
      </c>
    </row>
    <row r="24" spans="1:6" ht="67.900000000000006" customHeight="1" x14ac:dyDescent="0.3">
      <c r="A24">
        <v>23</v>
      </c>
      <c r="B24" s="206" t="s">
        <v>2314</v>
      </c>
      <c r="C24" s="206" t="s">
        <v>2320</v>
      </c>
      <c r="D24" s="206" t="s">
        <v>2313</v>
      </c>
      <c r="E24" s="205"/>
      <c r="F24" s="206" t="s">
        <v>2394</v>
      </c>
    </row>
    <row r="25" spans="1:6" ht="67.900000000000006" customHeight="1" x14ac:dyDescent="0.3">
      <c r="A25">
        <v>24</v>
      </c>
      <c r="B25" s="206" t="s">
        <v>2406</v>
      </c>
      <c r="C25" s="206" t="s">
        <v>2407</v>
      </c>
      <c r="D25" s="206" t="s">
        <v>2408</v>
      </c>
      <c r="E25" s="206" t="s">
        <v>2326</v>
      </c>
    </row>
    <row r="26" spans="1:6" ht="67.900000000000006" customHeight="1" x14ac:dyDescent="0.3">
      <c r="E26" s="205"/>
    </row>
    <row r="27" spans="1:6" ht="67.900000000000006" customHeight="1" x14ac:dyDescent="0.3">
      <c r="E27" s="205"/>
    </row>
    <row r="28" spans="1:6" ht="67.900000000000006" customHeight="1" x14ac:dyDescent="0.3">
      <c r="E28" s="205"/>
    </row>
    <row r="29" spans="1:6" ht="67.900000000000006" customHeight="1" x14ac:dyDescent="0.3">
      <c r="E29" s="205"/>
    </row>
    <row r="30" spans="1:6" ht="67.900000000000006" customHeight="1" x14ac:dyDescent="0.3">
      <c r="E30" s="205"/>
    </row>
    <row r="31" spans="1:6" ht="67.900000000000006" customHeight="1" x14ac:dyDescent="0.3">
      <c r="E31" s="205"/>
    </row>
    <row r="32" spans="1:6" ht="67.900000000000006" customHeight="1" x14ac:dyDescent="0.3">
      <c r="E32" s="205"/>
    </row>
    <row r="33" spans="5:5" ht="67.900000000000006" customHeight="1" x14ac:dyDescent="0.3">
      <c r="E33" s="205"/>
    </row>
    <row r="34" spans="5:5" ht="67.900000000000006" customHeight="1" x14ac:dyDescent="0.3">
      <c r="E34" s="205"/>
    </row>
    <row r="35" spans="5:5" ht="67.900000000000006" customHeight="1" x14ac:dyDescent="0.3">
      <c r="E35" s="205"/>
    </row>
    <row r="1048571" ht="12.75" customHeight="1" x14ac:dyDescent="0.3"/>
    <row r="1048572" ht="12.75" customHeight="1" x14ac:dyDescent="0.3"/>
    <row r="1048573" ht="12.75" customHeight="1" x14ac:dyDescent="0.3"/>
    <row r="1048574" ht="12.75" customHeight="1" x14ac:dyDescent="0.3"/>
    <row r="1048575" ht="12.75" customHeight="1" x14ac:dyDescent="0.3"/>
    <row r="1048576" ht="12.75" customHeight="1" x14ac:dyDescent="0.3"/>
  </sheetData>
  <autoFilter ref="B1:F25" xr:uid="{00000000-0009-0000-0000-000010000000}"/>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3"/>
  <sheetViews>
    <sheetView zoomScale="95" zoomScaleNormal="95" workbookViewId="0">
      <selection activeCell="E1" sqref="E1"/>
    </sheetView>
  </sheetViews>
  <sheetFormatPr defaultColWidth="30.75" defaultRowHeight="14" x14ac:dyDescent="0.3"/>
  <cols>
    <col min="1" max="1" width="8" customWidth="1"/>
    <col min="2" max="2" width="66.08203125" customWidth="1"/>
    <col min="3" max="4" width="47.25" customWidth="1"/>
    <col min="16382" max="16384" width="10.5" customWidth="1"/>
  </cols>
  <sheetData>
    <row r="1" spans="1:5" x14ac:dyDescent="0.3">
      <c r="A1" t="s">
        <v>2409</v>
      </c>
      <c r="B1" s="26" t="s">
        <v>2279</v>
      </c>
      <c r="C1" s="26" t="s">
        <v>2283</v>
      </c>
      <c r="D1" s="26" t="s">
        <v>2339</v>
      </c>
      <c r="E1" t="s">
        <v>2312</v>
      </c>
    </row>
    <row r="2" spans="1:5" x14ac:dyDescent="0.3">
      <c r="A2">
        <v>1</v>
      </c>
      <c r="B2" s="206" t="s">
        <v>2377</v>
      </c>
      <c r="C2" s="206" t="s">
        <v>2373</v>
      </c>
      <c r="D2" s="206"/>
    </row>
    <row r="3" spans="1:5" x14ac:dyDescent="0.3">
      <c r="A3">
        <v>2</v>
      </c>
      <c r="B3" s="206" t="s">
        <v>2370</v>
      </c>
      <c r="C3" s="206"/>
      <c r="D3" s="206"/>
    </row>
    <row r="4" spans="1:5" x14ac:dyDescent="0.3">
      <c r="A4">
        <v>3</v>
      </c>
      <c r="B4" s="206" t="s">
        <v>2370</v>
      </c>
      <c r="C4" s="206" t="s">
        <v>2373</v>
      </c>
      <c r="D4" s="206"/>
    </row>
    <row r="5" spans="1:5" ht="28" x14ac:dyDescent="0.3">
      <c r="A5">
        <v>4</v>
      </c>
      <c r="B5" s="206" t="s">
        <v>2374</v>
      </c>
      <c r="C5" s="206" t="s">
        <v>2371</v>
      </c>
      <c r="D5" s="206"/>
    </row>
    <row r="6" spans="1:5" ht="28" x14ac:dyDescent="0.3">
      <c r="A6">
        <v>5</v>
      </c>
      <c r="B6" s="206" t="s">
        <v>2372</v>
      </c>
      <c r="C6" s="206"/>
      <c r="D6" s="206"/>
    </row>
    <row r="7" spans="1:5" ht="28" x14ac:dyDescent="0.3">
      <c r="A7">
        <v>6</v>
      </c>
      <c r="B7" s="206" t="s">
        <v>2372</v>
      </c>
      <c r="C7" s="206" t="s">
        <v>2370</v>
      </c>
      <c r="D7" s="206"/>
    </row>
    <row r="8" spans="1:5" ht="28" x14ac:dyDescent="0.3">
      <c r="A8">
        <v>7</v>
      </c>
      <c r="B8" s="206" t="s">
        <v>2372</v>
      </c>
      <c r="C8" s="206" t="s">
        <v>2371</v>
      </c>
      <c r="D8" s="206"/>
    </row>
    <row r="9" spans="1:5" ht="28" x14ac:dyDescent="0.3">
      <c r="A9">
        <v>8</v>
      </c>
      <c r="B9" s="206" t="s">
        <v>2372</v>
      </c>
      <c r="C9" s="206" t="s">
        <v>2387</v>
      </c>
      <c r="D9" s="206"/>
    </row>
    <row r="10" spans="1:5" ht="42" x14ac:dyDescent="0.3">
      <c r="A10">
        <v>9</v>
      </c>
      <c r="B10" s="206" t="s">
        <v>2372</v>
      </c>
      <c r="C10" s="206" t="s">
        <v>2368</v>
      </c>
      <c r="D10" s="206"/>
    </row>
    <row r="11" spans="1:5" ht="28" x14ac:dyDescent="0.3">
      <c r="A11">
        <v>10</v>
      </c>
      <c r="B11" s="206" t="s">
        <v>2369</v>
      </c>
      <c r="C11" s="206"/>
      <c r="D11" s="206"/>
    </row>
    <row r="12" spans="1:5" x14ac:dyDescent="0.3">
      <c r="A12">
        <v>11</v>
      </c>
      <c r="B12" s="206" t="s">
        <v>2373</v>
      </c>
      <c r="C12" s="206" t="s">
        <v>2374</v>
      </c>
      <c r="D12" s="206"/>
    </row>
    <row r="13" spans="1:5" ht="28" x14ac:dyDescent="0.3">
      <c r="A13">
        <v>12</v>
      </c>
      <c r="B13" s="206" t="s">
        <v>2373</v>
      </c>
      <c r="C13" s="206" t="s">
        <v>2387</v>
      </c>
      <c r="D13" s="206"/>
    </row>
    <row r="14" spans="1:5" ht="28" x14ac:dyDescent="0.3">
      <c r="A14">
        <v>13</v>
      </c>
      <c r="B14" s="206" t="s">
        <v>2388</v>
      </c>
      <c r="C14" s="206"/>
      <c r="D14" s="206"/>
    </row>
    <row r="15" spans="1:5" ht="28" x14ac:dyDescent="0.3">
      <c r="A15">
        <v>14</v>
      </c>
      <c r="B15" s="206" t="s">
        <v>2371</v>
      </c>
      <c r="C15" s="206"/>
      <c r="D15" s="206"/>
    </row>
    <row r="16" spans="1:5" ht="42" x14ac:dyDescent="0.3">
      <c r="A16">
        <v>15</v>
      </c>
      <c r="B16" s="206" t="s">
        <v>2371</v>
      </c>
      <c r="C16" s="206" t="s">
        <v>2372</v>
      </c>
      <c r="D16" s="206"/>
    </row>
    <row r="17" spans="1:4" ht="42" x14ac:dyDescent="0.3">
      <c r="A17">
        <v>16</v>
      </c>
      <c r="B17" s="206" t="s">
        <v>2387</v>
      </c>
      <c r="C17" s="206" t="s">
        <v>2374</v>
      </c>
      <c r="D17" s="206" t="s">
        <v>2372</v>
      </c>
    </row>
    <row r="18" spans="1:4" ht="28" x14ac:dyDescent="0.3">
      <c r="A18">
        <v>17</v>
      </c>
      <c r="B18" s="206" t="s">
        <v>2379</v>
      </c>
      <c r="C18" s="206"/>
      <c r="D18" s="206"/>
    </row>
    <row r="19" spans="1:4" ht="28" x14ac:dyDescent="0.3">
      <c r="A19">
        <v>18</v>
      </c>
      <c r="B19" s="206" t="s">
        <v>2379</v>
      </c>
      <c r="C19" s="206" t="s">
        <v>2371</v>
      </c>
      <c r="D19" s="206"/>
    </row>
    <row r="20" spans="1:4" ht="42" x14ac:dyDescent="0.3">
      <c r="A20">
        <v>19</v>
      </c>
      <c r="B20" s="206" t="s">
        <v>2376</v>
      </c>
      <c r="C20" s="206" t="s">
        <v>2372</v>
      </c>
      <c r="D20" s="206" t="s">
        <v>2386</v>
      </c>
    </row>
    <row r="21" spans="1:4" ht="42" x14ac:dyDescent="0.3">
      <c r="A21">
        <v>20</v>
      </c>
      <c r="B21" s="206" t="s">
        <v>2376</v>
      </c>
      <c r="C21" s="206" t="s">
        <v>2372</v>
      </c>
      <c r="D21" s="206" t="s">
        <v>2371</v>
      </c>
    </row>
    <row r="22" spans="1:4" ht="28" x14ac:dyDescent="0.3">
      <c r="A22">
        <v>21</v>
      </c>
      <c r="B22" s="206" t="s">
        <v>2368</v>
      </c>
      <c r="C22" s="206"/>
      <c r="D22" s="206"/>
    </row>
    <row r="23" spans="1:4" ht="28" x14ac:dyDescent="0.3">
      <c r="A23">
        <v>22</v>
      </c>
      <c r="B23" s="206" t="s">
        <v>2368</v>
      </c>
      <c r="C23" s="206"/>
      <c r="D23" s="206"/>
    </row>
  </sheetData>
  <autoFilter ref="B1:D23" xr:uid="{00000000-0009-0000-0000-000011000000}"/>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Roman,Normal"&amp;12&amp;Kffffff&amp;A</oddHeader>
    <oddFooter>&amp;C&amp;"Times New Roman,Normal"&amp;12&amp;KffffffPágina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3BB7-FD3D-491D-AF2F-B3115420654C}">
  <sheetPr>
    <tabColor rgb="FFFFFF00"/>
  </sheetPr>
  <dimension ref="B2:D19"/>
  <sheetViews>
    <sheetView showGridLines="0" workbookViewId="0">
      <selection activeCell="D13" sqref="D13"/>
    </sheetView>
  </sheetViews>
  <sheetFormatPr defaultColWidth="8.58203125" defaultRowHeight="14.5" x14ac:dyDescent="0.35"/>
  <cols>
    <col min="1" max="1" width="1.83203125" style="207" customWidth="1"/>
    <col min="2" max="2" width="9.83203125" style="209" customWidth="1"/>
    <col min="3" max="3" width="20.83203125" style="207" customWidth="1"/>
    <col min="4" max="4" width="119.5" style="207" customWidth="1"/>
    <col min="5" max="20" width="20.83203125" style="207" customWidth="1"/>
    <col min="21" max="16384" width="8.58203125" style="207"/>
  </cols>
  <sheetData>
    <row r="2" spans="2:4" ht="21" x14ac:dyDescent="0.5">
      <c r="B2" s="225" t="s">
        <v>0</v>
      </c>
    </row>
    <row r="3" spans="2:4" ht="9" customHeight="1" x14ac:dyDescent="0.35">
      <c r="B3" s="216"/>
    </row>
    <row r="4" spans="2:4" ht="72.5" x14ac:dyDescent="0.35">
      <c r="B4" s="226" t="s">
        <v>1</v>
      </c>
      <c r="D4" s="215" t="s">
        <v>391</v>
      </c>
    </row>
    <row r="5" spans="2:4" x14ac:dyDescent="0.35">
      <c r="B5" s="224"/>
      <c r="D5" s="216"/>
    </row>
    <row r="6" spans="2:4" s="209" customFormat="1" x14ac:dyDescent="0.3">
      <c r="B6" s="217" t="s">
        <v>2</v>
      </c>
      <c r="C6" s="218" t="s">
        <v>3</v>
      </c>
      <c r="D6" s="218" t="s">
        <v>392</v>
      </c>
    </row>
    <row r="7" spans="2:4" s="222" customFormat="1" x14ac:dyDescent="0.3">
      <c r="B7" s="219"/>
      <c r="C7" s="220"/>
      <c r="D7" s="221"/>
    </row>
    <row r="8" spans="2:4" x14ac:dyDescent="0.35">
      <c r="B8" s="219"/>
      <c r="C8" s="220"/>
      <c r="D8" s="221"/>
    </row>
    <row r="9" spans="2:4" x14ac:dyDescent="0.35">
      <c r="B9" s="219"/>
      <c r="C9" s="220"/>
      <c r="D9" s="221"/>
    </row>
    <row r="10" spans="2:4" x14ac:dyDescent="0.35">
      <c r="B10" s="219"/>
      <c r="C10" s="220"/>
      <c r="D10" s="221"/>
    </row>
    <row r="11" spans="2:4" x14ac:dyDescent="0.35">
      <c r="B11" s="219"/>
      <c r="C11" s="220"/>
      <c r="D11" s="221"/>
    </row>
    <row r="12" spans="2:4" x14ac:dyDescent="0.35">
      <c r="B12" s="219"/>
      <c r="C12" s="220"/>
      <c r="D12" s="221"/>
    </row>
    <row r="13" spans="2:4" x14ac:dyDescent="0.35">
      <c r="B13" s="219"/>
      <c r="C13" s="220"/>
      <c r="D13" s="221"/>
    </row>
    <row r="14" spans="2:4" x14ac:dyDescent="0.35">
      <c r="B14" s="219"/>
      <c r="C14" s="220"/>
      <c r="D14" s="221"/>
    </row>
    <row r="15" spans="2:4" x14ac:dyDescent="0.35">
      <c r="B15" s="219"/>
      <c r="C15" s="220"/>
      <c r="D15" s="221"/>
    </row>
    <row r="16" spans="2:4" x14ac:dyDescent="0.35">
      <c r="B16" s="219"/>
      <c r="C16" s="220"/>
      <c r="D16" s="221"/>
    </row>
    <row r="17" spans="2:4" x14ac:dyDescent="0.35">
      <c r="B17" s="219"/>
      <c r="C17" s="220"/>
      <c r="D17" s="221"/>
    </row>
    <row r="18" spans="2:4" x14ac:dyDescent="0.35">
      <c r="B18" s="219"/>
      <c r="C18" s="220"/>
      <c r="D18" s="223"/>
    </row>
    <row r="19" spans="2:4" x14ac:dyDescent="0.35">
      <c r="C19" s="208"/>
    </row>
  </sheetData>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67D9-F611-4048-BB64-01A8343CF688}">
  <dimension ref="A1"/>
  <sheetViews>
    <sheetView workbookViewId="0">
      <selection activeCell="E13" sqref="E13"/>
    </sheetView>
  </sheetViews>
  <sheetFormatPr defaultRowHeight="14" x14ac:dyDescent="0.3"/>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224C-E525-4E89-A35D-8A299749B7C0}">
  <dimension ref="A1:A22"/>
  <sheetViews>
    <sheetView topLeftCell="A8" workbookViewId="0">
      <selection activeCell="A20" sqref="A20"/>
    </sheetView>
  </sheetViews>
  <sheetFormatPr defaultRowHeight="14" x14ac:dyDescent="0.3"/>
  <cols>
    <col min="1" max="1" width="251.1640625" bestFit="1" customWidth="1"/>
  </cols>
  <sheetData>
    <row r="1" spans="1:1" ht="28" x14ac:dyDescent="0.3">
      <c r="A1" s="276" t="s">
        <v>28</v>
      </c>
    </row>
    <row r="2" spans="1:1" ht="16" x14ac:dyDescent="0.3">
      <c r="A2" s="275" t="s">
        <v>2410</v>
      </c>
    </row>
    <row r="3" spans="1:1" ht="16" x14ac:dyDescent="0.3">
      <c r="A3" s="275" t="s">
        <v>2411</v>
      </c>
    </row>
    <row r="4" spans="1:1" ht="16" x14ac:dyDescent="0.3">
      <c r="A4" s="275" t="s">
        <v>2412</v>
      </c>
    </row>
    <row r="5" spans="1:1" ht="16" x14ac:dyDescent="0.3">
      <c r="A5" s="275" t="s">
        <v>2413</v>
      </c>
    </row>
    <row r="6" spans="1:1" ht="16" x14ac:dyDescent="0.3">
      <c r="A6" s="275" t="s">
        <v>2414</v>
      </c>
    </row>
    <row r="7" spans="1:1" ht="16" x14ac:dyDescent="0.3">
      <c r="A7" s="275" t="s">
        <v>2415</v>
      </c>
    </row>
    <row r="8" spans="1:1" ht="16" x14ac:dyDescent="0.3">
      <c r="A8" s="275" t="s">
        <v>2416</v>
      </c>
    </row>
    <row r="9" spans="1:1" ht="16" x14ac:dyDescent="0.3">
      <c r="A9" s="275" t="s">
        <v>2417</v>
      </c>
    </row>
    <row r="10" spans="1:1" ht="16" x14ac:dyDescent="0.3">
      <c r="A10" s="275" t="s">
        <v>2418</v>
      </c>
    </row>
    <row r="11" spans="1:1" ht="16" x14ac:dyDescent="0.3">
      <c r="A11" s="275" t="s">
        <v>2419</v>
      </c>
    </row>
    <row r="13" spans="1:1" x14ac:dyDescent="0.3">
      <c r="A13" s="277" t="s">
        <v>2424</v>
      </c>
    </row>
    <row r="14" spans="1:1" ht="16" x14ac:dyDescent="0.3">
      <c r="A14" s="275" t="s">
        <v>299</v>
      </c>
    </row>
    <row r="15" spans="1:1" ht="16" x14ac:dyDescent="0.3">
      <c r="A15" s="275" t="s">
        <v>2420</v>
      </c>
    </row>
    <row r="16" spans="1:1" ht="16" x14ac:dyDescent="0.3">
      <c r="A16" s="275" t="s">
        <v>311</v>
      </c>
    </row>
    <row r="17" spans="1:1" ht="16" x14ac:dyDescent="0.3">
      <c r="A17" s="275" t="s">
        <v>345</v>
      </c>
    </row>
    <row r="18" spans="1:1" ht="16" x14ac:dyDescent="0.3">
      <c r="A18" s="275" t="s">
        <v>2268</v>
      </c>
    </row>
    <row r="19" spans="1:1" x14ac:dyDescent="0.3">
      <c r="A19" s="277" t="s">
        <v>2421</v>
      </c>
    </row>
    <row r="20" spans="1:1" ht="16" x14ac:dyDescent="0.3">
      <c r="A20" s="275" t="s">
        <v>2271</v>
      </c>
    </row>
    <row r="21" spans="1:1" ht="16" x14ac:dyDescent="0.3">
      <c r="A21" s="275" t="s">
        <v>2423</v>
      </c>
    </row>
    <row r="22" spans="1:1" ht="16" x14ac:dyDescent="0.3">
      <c r="A22" s="275" t="s">
        <v>2422</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X92"/>
  <sheetViews>
    <sheetView zoomScale="95" zoomScaleNormal="95" workbookViewId="0">
      <selection activeCell="A87" sqref="A87:XFD87"/>
    </sheetView>
  </sheetViews>
  <sheetFormatPr defaultColWidth="8.5" defaultRowHeight="14" x14ac:dyDescent="0.3"/>
  <cols>
    <col min="2" max="2" width="20.08203125" customWidth="1"/>
    <col min="3" max="3" width="49.58203125" customWidth="1"/>
    <col min="4" max="4" width="16.75" customWidth="1"/>
    <col min="5" max="180" width="13" customWidth="1"/>
  </cols>
  <sheetData>
    <row r="2" spans="1:180" ht="29" x14ac:dyDescent="0.35">
      <c r="A2" s="36" t="s">
        <v>393</v>
      </c>
      <c r="B2" s="36" t="s">
        <v>394</v>
      </c>
      <c r="C2" s="36" t="s">
        <v>395</v>
      </c>
      <c r="D2" s="37" t="s">
        <v>396</v>
      </c>
      <c r="E2" s="37" t="s">
        <v>102</v>
      </c>
      <c r="F2" s="37" t="s">
        <v>108</v>
      </c>
      <c r="G2" s="37" t="s">
        <v>110</v>
      </c>
      <c r="H2" s="37" t="s">
        <v>112</v>
      </c>
      <c r="I2" s="37" t="s">
        <v>114</v>
      </c>
      <c r="J2" s="37" t="s">
        <v>116</v>
      </c>
      <c r="K2" s="37" t="s">
        <v>119</v>
      </c>
      <c r="L2" s="37" t="s">
        <v>89</v>
      </c>
      <c r="M2" s="37" t="s">
        <v>99</v>
      </c>
      <c r="N2" s="37" t="s">
        <v>124</v>
      </c>
      <c r="O2" s="37" t="s">
        <v>125</v>
      </c>
      <c r="P2" s="37" t="s">
        <v>127</v>
      </c>
      <c r="Q2" s="37" t="s">
        <v>120</v>
      </c>
      <c r="R2" s="37" t="s">
        <v>123</v>
      </c>
      <c r="S2" s="37" t="s">
        <v>280</v>
      </c>
      <c r="T2" s="37" t="s">
        <v>131</v>
      </c>
      <c r="U2" s="37" t="s">
        <v>132</v>
      </c>
      <c r="V2" s="37" t="s">
        <v>173</v>
      </c>
      <c r="W2" s="37" t="s">
        <v>178</v>
      </c>
      <c r="X2" s="37" t="s">
        <v>133</v>
      </c>
      <c r="Y2" s="37" t="s">
        <v>140</v>
      </c>
      <c r="Z2" s="37" t="s">
        <v>145</v>
      </c>
      <c r="AA2" s="37" t="s">
        <v>147</v>
      </c>
      <c r="AB2" s="37" t="s">
        <v>267</v>
      </c>
      <c r="AC2" s="37" t="s">
        <v>149</v>
      </c>
      <c r="AD2" s="37" t="s">
        <v>151</v>
      </c>
      <c r="AE2" s="37" t="s">
        <v>156</v>
      </c>
      <c r="AF2" s="37" t="s">
        <v>161</v>
      </c>
      <c r="AG2" s="37" t="s">
        <v>163</v>
      </c>
      <c r="AH2" s="37" t="s">
        <v>164</v>
      </c>
      <c r="AI2" s="37" t="s">
        <v>165</v>
      </c>
      <c r="AJ2" s="37" t="s">
        <v>166</v>
      </c>
      <c r="AK2" s="37" t="s">
        <v>167</v>
      </c>
      <c r="AL2" s="37" t="s">
        <v>168</v>
      </c>
      <c r="AM2" s="37" t="s">
        <v>169</v>
      </c>
      <c r="AN2" s="37" t="s">
        <v>170</v>
      </c>
      <c r="AO2" s="37" t="s">
        <v>171</v>
      </c>
      <c r="AP2" s="37" t="s">
        <v>172</v>
      </c>
      <c r="AQ2" s="37" t="s">
        <v>181</v>
      </c>
      <c r="AR2" s="37" t="s">
        <v>184</v>
      </c>
      <c r="AS2" s="37" t="s">
        <v>187</v>
      </c>
      <c r="AT2" s="37" t="s">
        <v>188</v>
      </c>
      <c r="AU2" s="37" t="s">
        <v>189</v>
      </c>
      <c r="AV2" s="37" t="s">
        <v>191</v>
      </c>
      <c r="AW2" s="37" t="s">
        <v>192</v>
      </c>
      <c r="AX2" s="37" t="s">
        <v>193</v>
      </c>
      <c r="AY2" s="37" t="s">
        <v>194</v>
      </c>
      <c r="AZ2" s="37" t="s">
        <v>196</v>
      </c>
      <c r="BA2" s="37" t="s">
        <v>198</v>
      </c>
      <c r="BB2" s="37" t="s">
        <v>199</v>
      </c>
      <c r="BC2" s="37" t="s">
        <v>201</v>
      </c>
      <c r="BD2" s="37" t="s">
        <v>205</v>
      </c>
      <c r="BE2" s="37" t="s">
        <v>207</v>
      </c>
      <c r="BF2" s="37" t="s">
        <v>209</v>
      </c>
      <c r="BG2" s="37" t="s">
        <v>210</v>
      </c>
      <c r="BH2" s="37" t="s">
        <v>211</v>
      </c>
      <c r="BI2" s="37" t="s">
        <v>212</v>
      </c>
      <c r="BJ2" s="37" t="s">
        <v>213</v>
      </c>
      <c r="BK2" s="37" t="s">
        <v>214</v>
      </c>
      <c r="BL2" s="37" t="s">
        <v>215</v>
      </c>
      <c r="BM2" s="37" t="s">
        <v>216</v>
      </c>
      <c r="BN2" s="37" t="s">
        <v>217</v>
      </c>
      <c r="BO2" s="37" t="s">
        <v>218</v>
      </c>
      <c r="BP2" s="37" t="s">
        <v>219</v>
      </c>
      <c r="BQ2" s="37" t="s">
        <v>220</v>
      </c>
      <c r="BR2" s="37" t="s">
        <v>221</v>
      </c>
      <c r="BS2" s="37" t="s">
        <v>222</v>
      </c>
      <c r="BT2" s="37" t="s">
        <v>223</v>
      </c>
      <c r="BU2" s="37" t="s">
        <v>224</v>
      </c>
      <c r="BV2" s="37" t="s">
        <v>225</v>
      </c>
      <c r="BW2" s="37" t="s">
        <v>226</v>
      </c>
      <c r="BX2" s="37" t="s">
        <v>227</v>
      </c>
      <c r="BY2" s="37" t="s">
        <v>228</v>
      </c>
      <c r="BZ2" s="37" t="s">
        <v>229</v>
      </c>
      <c r="CA2" s="37" t="s">
        <v>230</v>
      </c>
      <c r="CB2" s="37" t="s">
        <v>231</v>
      </c>
      <c r="CC2" s="37" t="s">
        <v>232</v>
      </c>
      <c r="CD2" s="37" t="s">
        <v>236</v>
      </c>
      <c r="CE2" s="37" t="s">
        <v>237</v>
      </c>
      <c r="CF2" s="37" t="s">
        <v>240</v>
      </c>
      <c r="CG2" s="37" t="s">
        <v>242</v>
      </c>
      <c r="CH2" s="37" t="s">
        <v>243</v>
      </c>
      <c r="CI2" s="37" t="s">
        <v>244</v>
      </c>
      <c r="CJ2" s="37" t="s">
        <v>245</v>
      </c>
      <c r="CK2" s="37" t="s">
        <v>248</v>
      </c>
      <c r="CL2" s="37" t="s">
        <v>250</v>
      </c>
      <c r="CM2" s="37" t="s">
        <v>253</v>
      </c>
      <c r="CN2" s="37" t="s">
        <v>254</v>
      </c>
      <c r="CO2" s="37" t="s">
        <v>255</v>
      </c>
      <c r="CP2" s="37" t="s">
        <v>257</v>
      </c>
      <c r="CQ2" s="37" t="s">
        <v>258</v>
      </c>
      <c r="CR2" s="37" t="s">
        <v>259</v>
      </c>
      <c r="CS2" s="37" t="s">
        <v>261</v>
      </c>
      <c r="CT2" s="37" t="s">
        <v>262</v>
      </c>
      <c r="CU2" s="37" t="s">
        <v>263</v>
      </c>
      <c r="CV2" s="37" t="s">
        <v>264</v>
      </c>
      <c r="CW2" s="37" t="s">
        <v>265</v>
      </c>
      <c r="CX2" s="37" t="s">
        <v>281</v>
      </c>
      <c r="CY2" s="37" t="s">
        <v>268</v>
      </c>
      <c r="CZ2" s="37" t="s">
        <v>269</v>
      </c>
      <c r="DA2" s="37" t="s">
        <v>270</v>
      </c>
      <c r="DB2" s="37" t="s">
        <v>271</v>
      </c>
      <c r="DC2" s="37" t="s">
        <v>272</v>
      </c>
      <c r="DD2" s="37" t="s">
        <v>273</v>
      </c>
      <c r="DE2" s="37" t="s">
        <v>129</v>
      </c>
      <c r="DF2" s="37" t="s">
        <v>275</v>
      </c>
      <c r="DG2" s="37" t="s">
        <v>276</v>
      </c>
      <c r="DH2" s="37" t="s">
        <v>277</v>
      </c>
      <c r="DI2" s="37" t="s">
        <v>278</v>
      </c>
      <c r="DJ2" s="37" t="s">
        <v>279</v>
      </c>
      <c r="DK2" s="37" t="s">
        <v>274</v>
      </c>
      <c r="DL2" s="37" t="s">
        <v>148</v>
      </c>
      <c r="DM2" s="37" t="s">
        <v>282</v>
      </c>
      <c r="DN2" s="37" t="s">
        <v>285</v>
      </c>
      <c r="DO2" s="37" t="s">
        <v>286</v>
      </c>
      <c r="DP2" s="37" t="s">
        <v>287</v>
      </c>
      <c r="DQ2" s="37" t="s">
        <v>289</v>
      </c>
      <c r="DR2" s="37" t="s">
        <v>379</v>
      </c>
      <c r="DS2" s="37" t="s">
        <v>387</v>
      </c>
      <c r="DT2" s="37" t="s">
        <v>388</v>
      </c>
      <c r="DU2" s="37" t="s">
        <v>389</v>
      </c>
      <c r="DV2" s="37" t="s">
        <v>390</v>
      </c>
      <c r="DW2" s="37" t="s">
        <v>397</v>
      </c>
      <c r="DX2" s="37" t="s">
        <v>326</v>
      </c>
      <c r="DY2" s="37" t="s">
        <v>331</v>
      </c>
      <c r="DZ2" s="37" t="s">
        <v>334</v>
      </c>
      <c r="EA2" s="37" t="s">
        <v>336</v>
      </c>
      <c r="EB2" s="37" t="s">
        <v>291</v>
      </c>
      <c r="EC2" s="37" t="s">
        <v>293</v>
      </c>
      <c r="ED2" s="37" t="s">
        <v>294</v>
      </c>
      <c r="EE2" s="37" t="s">
        <v>341</v>
      </c>
      <c r="EF2" s="37" t="s">
        <v>338</v>
      </c>
      <c r="EG2" s="37" t="s">
        <v>340</v>
      </c>
      <c r="EH2" s="37" t="s">
        <v>343</v>
      </c>
      <c r="EI2" s="37" t="s">
        <v>344</v>
      </c>
      <c r="EJ2" s="37" t="s">
        <v>346</v>
      </c>
      <c r="EK2" s="37" t="s">
        <v>347</v>
      </c>
      <c r="EL2" s="37" t="s">
        <v>348</v>
      </c>
      <c r="EM2" s="37" t="s">
        <v>349</v>
      </c>
      <c r="EN2" s="37" t="s">
        <v>350</v>
      </c>
      <c r="EO2" s="37" t="s">
        <v>351</v>
      </c>
      <c r="EP2" s="37" t="s">
        <v>352</v>
      </c>
      <c r="EQ2" s="37" t="s">
        <v>353</v>
      </c>
      <c r="ER2" s="37" t="s">
        <v>354</v>
      </c>
      <c r="ES2" s="37" t="s">
        <v>355</v>
      </c>
      <c r="ET2" s="37" t="s">
        <v>356</v>
      </c>
      <c r="EU2" s="37" t="s">
        <v>295</v>
      </c>
      <c r="EV2" s="37" t="s">
        <v>300</v>
      </c>
      <c r="EW2" s="37" t="s">
        <v>303</v>
      </c>
      <c r="EX2" s="37" t="s">
        <v>306</v>
      </c>
      <c r="EY2" s="37" t="s">
        <v>307</v>
      </c>
      <c r="EZ2" s="37" t="s">
        <v>309</v>
      </c>
      <c r="FA2" s="37" t="s">
        <v>312</v>
      </c>
      <c r="FB2" s="37" t="s">
        <v>318</v>
      </c>
      <c r="FC2" s="37" t="s">
        <v>319</v>
      </c>
      <c r="FD2" s="37" t="s">
        <v>320</v>
      </c>
      <c r="FE2" s="37" t="s">
        <v>321</v>
      </c>
      <c r="FF2" s="37" t="s">
        <v>322</v>
      </c>
      <c r="FG2" s="37" t="s">
        <v>324</v>
      </c>
      <c r="FH2" s="37" t="s">
        <v>325</v>
      </c>
      <c r="FI2" s="37" t="s">
        <v>380</v>
      </c>
      <c r="FJ2" s="37" t="s">
        <v>382</v>
      </c>
      <c r="FK2" s="37" t="s">
        <v>383</v>
      </c>
      <c r="FL2" s="37" t="s">
        <v>384</v>
      </c>
      <c r="FM2" s="37" t="s">
        <v>385</v>
      </c>
      <c r="FN2" s="37" t="s">
        <v>386</v>
      </c>
      <c r="FO2" s="37" t="s">
        <v>357</v>
      </c>
      <c r="FP2" s="37" t="s">
        <v>359</v>
      </c>
      <c r="FQ2" s="37" t="s">
        <v>361</v>
      </c>
      <c r="FR2" s="37" t="s">
        <v>362</v>
      </c>
      <c r="FS2" s="37" t="s">
        <v>367</v>
      </c>
      <c r="FT2" s="37" t="s">
        <v>371</v>
      </c>
      <c r="FU2" s="37" t="s">
        <v>374</v>
      </c>
      <c r="FV2" s="37" t="s">
        <v>375</v>
      </c>
      <c r="FW2" s="37" t="s">
        <v>377</v>
      </c>
      <c r="FX2" s="37" t="s">
        <v>378</v>
      </c>
    </row>
    <row r="3" spans="1:180" ht="28" x14ac:dyDescent="0.3">
      <c r="A3" s="38" t="s">
        <v>398</v>
      </c>
      <c r="B3" s="39" t="s">
        <v>399</v>
      </c>
      <c r="C3" s="40" t="s">
        <v>400</v>
      </c>
      <c r="D3" s="7">
        <f t="shared" ref="D3:D34" si="0">COUNTIF(E3:FX3,"=X")</f>
        <v>115</v>
      </c>
      <c r="E3" s="7" t="s">
        <v>401</v>
      </c>
      <c r="F3" s="7" t="s">
        <v>401</v>
      </c>
      <c r="G3" s="7" t="s">
        <v>401</v>
      </c>
      <c r="H3" s="7"/>
      <c r="I3" s="7" t="s">
        <v>401</v>
      </c>
      <c r="J3" s="7" t="s">
        <v>401</v>
      </c>
      <c r="K3" s="7" t="s">
        <v>401</v>
      </c>
      <c r="L3" s="7" t="s">
        <v>401</v>
      </c>
      <c r="M3" s="7" t="s">
        <v>401</v>
      </c>
      <c r="N3" s="7"/>
      <c r="O3" s="7"/>
      <c r="P3" s="7"/>
      <c r="Q3" s="7" t="s">
        <v>401</v>
      </c>
      <c r="R3" s="7"/>
      <c r="S3" s="7"/>
      <c r="T3" s="7" t="s">
        <v>401</v>
      </c>
      <c r="U3" s="7"/>
      <c r="V3" s="7" t="s">
        <v>401</v>
      </c>
      <c r="W3" s="7" t="s">
        <v>401</v>
      </c>
      <c r="X3" s="7" t="s">
        <v>401</v>
      </c>
      <c r="Y3" s="7" t="s">
        <v>401</v>
      </c>
      <c r="Z3" s="7" t="s">
        <v>401</v>
      </c>
      <c r="AA3" s="7" t="s">
        <v>401</v>
      </c>
      <c r="AB3" s="7" t="s">
        <v>401</v>
      </c>
      <c r="AC3" s="7" t="s">
        <v>401</v>
      </c>
      <c r="AD3" s="7"/>
      <c r="AE3" s="7" t="s">
        <v>401</v>
      </c>
      <c r="AF3" s="7" t="s">
        <v>401</v>
      </c>
      <c r="AG3" s="7"/>
      <c r="AH3" s="7"/>
      <c r="AI3" s="7"/>
      <c r="AJ3" s="7" t="s">
        <v>401</v>
      </c>
      <c r="AK3" s="7"/>
      <c r="AL3" s="7"/>
      <c r="AM3" s="7"/>
      <c r="AN3" s="7"/>
      <c r="AO3" s="7"/>
      <c r="AP3" s="7"/>
      <c r="AQ3" s="7"/>
      <c r="AR3" s="7"/>
      <c r="AS3" s="7"/>
      <c r="AT3" s="7"/>
      <c r="AU3" s="7"/>
      <c r="AV3" s="7"/>
      <c r="AW3" s="7"/>
      <c r="AX3" s="7"/>
      <c r="AY3" s="7"/>
      <c r="AZ3" s="7"/>
      <c r="BA3" s="7"/>
      <c r="BB3" s="7"/>
      <c r="BC3" s="7"/>
      <c r="BD3" s="7" t="s">
        <v>401</v>
      </c>
      <c r="BE3" s="7" t="s">
        <v>401</v>
      </c>
      <c r="BF3" s="7" t="s">
        <v>401</v>
      </c>
      <c r="BG3" s="7" t="s">
        <v>401</v>
      </c>
      <c r="BH3" s="7" t="s">
        <v>401</v>
      </c>
      <c r="BI3" s="7" t="s">
        <v>401</v>
      </c>
      <c r="BJ3" s="7" t="s">
        <v>401</v>
      </c>
      <c r="BK3" s="7" t="s">
        <v>401</v>
      </c>
      <c r="BL3" s="7" t="s">
        <v>401</v>
      </c>
      <c r="BM3" s="7" t="s">
        <v>401</v>
      </c>
      <c r="BN3" s="7" t="s">
        <v>401</v>
      </c>
      <c r="BO3" s="7" t="s">
        <v>401</v>
      </c>
      <c r="BP3" s="7" t="s">
        <v>401</v>
      </c>
      <c r="BQ3" s="7" t="s">
        <v>401</v>
      </c>
      <c r="BR3" s="7" t="s">
        <v>401</v>
      </c>
      <c r="BS3" s="7" t="s">
        <v>401</v>
      </c>
      <c r="BT3" s="7" t="s">
        <v>401</v>
      </c>
      <c r="BU3" s="7" t="s">
        <v>401</v>
      </c>
      <c r="BV3" s="7" t="s">
        <v>401</v>
      </c>
      <c r="BW3" s="7" t="s">
        <v>401</v>
      </c>
      <c r="BX3" s="7" t="s">
        <v>401</v>
      </c>
      <c r="BY3" s="7" t="s">
        <v>401</v>
      </c>
      <c r="BZ3" s="7" t="s">
        <v>401</v>
      </c>
      <c r="CA3" s="7" t="s">
        <v>401</v>
      </c>
      <c r="CB3" s="7" t="s">
        <v>401</v>
      </c>
      <c r="CC3" s="7"/>
      <c r="CD3" s="7" t="s">
        <v>401</v>
      </c>
      <c r="CE3" s="7" t="s">
        <v>401</v>
      </c>
      <c r="CF3" s="7"/>
      <c r="CG3" s="7"/>
      <c r="CH3" s="7"/>
      <c r="CI3" s="7" t="s">
        <v>401</v>
      </c>
      <c r="CJ3" s="7" t="s">
        <v>401</v>
      </c>
      <c r="CK3" s="7"/>
      <c r="CL3" s="7" t="s">
        <v>401</v>
      </c>
      <c r="CM3" s="7" t="s">
        <v>401</v>
      </c>
      <c r="CN3" s="7" t="s">
        <v>401</v>
      </c>
      <c r="CO3" s="7" t="s">
        <v>401</v>
      </c>
      <c r="CP3" s="7" t="s">
        <v>401</v>
      </c>
      <c r="CQ3" s="7" t="s">
        <v>401</v>
      </c>
      <c r="CR3" s="7" t="s">
        <v>401</v>
      </c>
      <c r="CS3" s="7" t="s">
        <v>401</v>
      </c>
      <c r="CT3" s="7" t="s">
        <v>401</v>
      </c>
      <c r="CU3" s="7" t="s">
        <v>401</v>
      </c>
      <c r="CV3" s="7" t="s">
        <v>401</v>
      </c>
      <c r="CW3" s="7" t="s">
        <v>401</v>
      </c>
      <c r="CX3" s="7" t="s">
        <v>401</v>
      </c>
      <c r="CY3" s="7" t="s">
        <v>401</v>
      </c>
      <c r="CZ3" s="7" t="s">
        <v>401</v>
      </c>
      <c r="DA3" s="7" t="s">
        <v>401</v>
      </c>
      <c r="DB3" s="7" t="s">
        <v>401</v>
      </c>
      <c r="DC3" s="7" t="s">
        <v>401</v>
      </c>
      <c r="DD3" s="7" t="s">
        <v>401</v>
      </c>
      <c r="DE3" s="7" t="s">
        <v>401</v>
      </c>
      <c r="DF3" s="7" t="s">
        <v>401</v>
      </c>
      <c r="DG3" s="7" t="s">
        <v>401</v>
      </c>
      <c r="DH3" s="7"/>
      <c r="DI3" s="7" t="s">
        <v>401</v>
      </c>
      <c r="DJ3" s="7"/>
      <c r="DK3" s="7"/>
      <c r="DL3" s="7"/>
      <c r="DM3" s="7"/>
      <c r="DN3" s="7"/>
      <c r="DO3" s="7" t="s">
        <v>401</v>
      </c>
      <c r="DP3" s="7" t="s">
        <v>401</v>
      </c>
      <c r="DQ3" s="7" t="s">
        <v>401</v>
      </c>
      <c r="DR3" s="7">
        <v>2</v>
      </c>
      <c r="DS3" s="7" t="s">
        <v>401</v>
      </c>
      <c r="DT3" s="7" t="s">
        <v>401</v>
      </c>
      <c r="DU3" s="7" t="s">
        <v>401</v>
      </c>
      <c r="DV3" s="7" t="s">
        <v>401</v>
      </c>
      <c r="DW3" s="7"/>
      <c r="DX3" s="7" t="s">
        <v>401</v>
      </c>
      <c r="DY3" s="7" t="s">
        <v>401</v>
      </c>
      <c r="DZ3" s="7" t="s">
        <v>401</v>
      </c>
      <c r="EA3" s="7" t="s">
        <v>401</v>
      </c>
      <c r="EB3" s="7"/>
      <c r="EC3" s="7"/>
      <c r="ED3" s="7"/>
      <c r="EE3" s="7"/>
      <c r="EF3" s="7"/>
      <c r="EG3" s="7"/>
      <c r="EH3" s="7" t="s">
        <v>401</v>
      </c>
      <c r="EI3" s="7" t="s">
        <v>401</v>
      </c>
      <c r="EJ3" s="7"/>
      <c r="EK3" s="7" t="s">
        <v>401</v>
      </c>
      <c r="EL3" s="7" t="s">
        <v>401</v>
      </c>
      <c r="EM3" s="7" t="s">
        <v>401</v>
      </c>
      <c r="EN3" s="7" t="s">
        <v>401</v>
      </c>
      <c r="EO3" s="7" t="s">
        <v>401</v>
      </c>
      <c r="EP3" s="7" t="s">
        <v>401</v>
      </c>
      <c r="EQ3" s="7" t="s">
        <v>401</v>
      </c>
      <c r="ER3" s="7" t="s">
        <v>401</v>
      </c>
      <c r="ES3" s="7" t="s">
        <v>401</v>
      </c>
      <c r="ET3" s="7" t="s">
        <v>401</v>
      </c>
      <c r="EU3" s="7" t="s">
        <v>401</v>
      </c>
      <c r="EV3" s="7" t="s">
        <v>401</v>
      </c>
      <c r="EW3" s="7" t="s">
        <v>401</v>
      </c>
      <c r="EX3" s="7" t="s">
        <v>401</v>
      </c>
      <c r="EY3" s="7" t="s">
        <v>401</v>
      </c>
      <c r="EZ3" s="7" t="s">
        <v>401</v>
      </c>
      <c r="FA3" s="7" t="s">
        <v>401</v>
      </c>
      <c r="FB3" s="7" t="s">
        <v>401</v>
      </c>
      <c r="FC3" s="7" t="s">
        <v>401</v>
      </c>
      <c r="FD3" s="7" t="s">
        <v>401</v>
      </c>
      <c r="FE3" s="7" t="s">
        <v>401</v>
      </c>
      <c r="FF3" s="7"/>
      <c r="FG3" s="7"/>
      <c r="FH3" s="7"/>
      <c r="FI3" s="7"/>
      <c r="FJ3" s="7"/>
      <c r="FK3" s="7"/>
      <c r="FL3" s="7" t="s">
        <v>401</v>
      </c>
      <c r="FM3" s="7" t="s">
        <v>401</v>
      </c>
      <c r="FN3" s="7" t="s">
        <v>401</v>
      </c>
      <c r="FO3" s="7" t="s">
        <v>401</v>
      </c>
      <c r="FP3" s="7" t="s">
        <v>401</v>
      </c>
      <c r="FQ3" s="7" t="s">
        <v>401</v>
      </c>
      <c r="FR3" s="7" t="s">
        <v>401</v>
      </c>
      <c r="FS3" s="7" t="s">
        <v>401</v>
      </c>
      <c r="FT3" s="7"/>
      <c r="FU3" s="7"/>
      <c r="FV3" s="7"/>
      <c r="FW3" s="7"/>
      <c r="FX3" s="7"/>
    </row>
    <row r="4" spans="1:180" ht="42" x14ac:dyDescent="0.3">
      <c r="A4" s="38" t="s">
        <v>398</v>
      </c>
      <c r="B4" s="38" t="s">
        <v>402</v>
      </c>
      <c r="C4" s="41" t="s">
        <v>403</v>
      </c>
      <c r="D4" s="7">
        <f t="shared" si="0"/>
        <v>115</v>
      </c>
      <c r="E4" s="7" t="s">
        <v>401</v>
      </c>
      <c r="F4" s="7" t="s">
        <v>401</v>
      </c>
      <c r="G4" s="7" t="s">
        <v>401</v>
      </c>
      <c r="H4" s="7"/>
      <c r="I4" s="7" t="s">
        <v>401</v>
      </c>
      <c r="J4" s="7" t="s">
        <v>401</v>
      </c>
      <c r="K4" s="7" t="s">
        <v>401</v>
      </c>
      <c r="L4" s="7" t="s">
        <v>401</v>
      </c>
      <c r="M4" s="7" t="s">
        <v>401</v>
      </c>
      <c r="N4" s="7"/>
      <c r="O4" s="7"/>
      <c r="P4" s="7"/>
      <c r="Q4" s="7" t="s">
        <v>401</v>
      </c>
      <c r="R4" s="7"/>
      <c r="S4" s="7"/>
      <c r="T4" s="7" t="s">
        <v>401</v>
      </c>
      <c r="U4" s="7"/>
      <c r="V4" s="7" t="s">
        <v>401</v>
      </c>
      <c r="W4" s="7" t="s">
        <v>401</v>
      </c>
      <c r="X4" s="7" t="s">
        <v>401</v>
      </c>
      <c r="Y4" s="7" t="s">
        <v>401</v>
      </c>
      <c r="Z4" s="7" t="s">
        <v>401</v>
      </c>
      <c r="AA4" s="7" t="s">
        <v>401</v>
      </c>
      <c r="AB4" s="7" t="s">
        <v>401</v>
      </c>
      <c r="AC4" s="7" t="s">
        <v>401</v>
      </c>
      <c r="AD4" s="7"/>
      <c r="AE4" s="7" t="s">
        <v>401</v>
      </c>
      <c r="AF4" s="7" t="s">
        <v>401</v>
      </c>
      <c r="AG4" s="7"/>
      <c r="AH4" s="7"/>
      <c r="AI4" s="7"/>
      <c r="AJ4" s="7"/>
      <c r="AK4" s="7"/>
      <c r="AL4" s="7"/>
      <c r="AM4" s="7"/>
      <c r="AN4" s="7"/>
      <c r="AO4" s="7"/>
      <c r="AP4" s="7"/>
      <c r="AQ4" s="7"/>
      <c r="AR4" s="7"/>
      <c r="AS4" s="7"/>
      <c r="AT4" s="7"/>
      <c r="AU4" s="7"/>
      <c r="AV4" s="7"/>
      <c r="AW4" s="7"/>
      <c r="AX4" s="7"/>
      <c r="AY4" s="7"/>
      <c r="AZ4" s="7"/>
      <c r="BA4" s="7"/>
      <c r="BB4" s="7"/>
      <c r="BC4" s="7"/>
      <c r="BD4" s="7" t="s">
        <v>401</v>
      </c>
      <c r="BE4" s="7" t="s">
        <v>401</v>
      </c>
      <c r="BF4" s="7" t="s">
        <v>401</v>
      </c>
      <c r="BG4" s="7" t="s">
        <v>401</v>
      </c>
      <c r="BH4" s="7" t="s">
        <v>401</v>
      </c>
      <c r="BI4" s="7" t="s">
        <v>401</v>
      </c>
      <c r="BJ4" s="7" t="s">
        <v>401</v>
      </c>
      <c r="BK4" s="7" t="s">
        <v>401</v>
      </c>
      <c r="BL4" s="7" t="s">
        <v>401</v>
      </c>
      <c r="BM4" s="7" t="s">
        <v>401</v>
      </c>
      <c r="BN4" s="7" t="s">
        <v>401</v>
      </c>
      <c r="BO4" s="7" t="s">
        <v>401</v>
      </c>
      <c r="BP4" s="7" t="s">
        <v>401</v>
      </c>
      <c r="BQ4" s="7" t="s">
        <v>401</v>
      </c>
      <c r="BR4" s="7" t="s">
        <v>401</v>
      </c>
      <c r="BS4" s="7" t="s">
        <v>401</v>
      </c>
      <c r="BT4" s="7" t="s">
        <v>401</v>
      </c>
      <c r="BU4" s="7" t="s">
        <v>401</v>
      </c>
      <c r="BV4" s="7" t="s">
        <v>401</v>
      </c>
      <c r="BW4" s="7" t="s">
        <v>401</v>
      </c>
      <c r="BX4" s="7" t="s">
        <v>401</v>
      </c>
      <c r="BY4" s="7" t="s">
        <v>401</v>
      </c>
      <c r="BZ4" s="7" t="s">
        <v>401</v>
      </c>
      <c r="CA4" s="7" t="s">
        <v>401</v>
      </c>
      <c r="CB4" s="7" t="s">
        <v>401</v>
      </c>
      <c r="CC4" s="7"/>
      <c r="CD4" s="7" t="s">
        <v>401</v>
      </c>
      <c r="CE4" s="7" t="s">
        <v>401</v>
      </c>
      <c r="CF4" s="7"/>
      <c r="CG4" s="7"/>
      <c r="CH4" s="7"/>
      <c r="CI4" s="7" t="s">
        <v>401</v>
      </c>
      <c r="CJ4" s="7" t="s">
        <v>401</v>
      </c>
      <c r="CK4" s="7"/>
      <c r="CL4" s="7" t="s">
        <v>401</v>
      </c>
      <c r="CM4" s="7" t="s">
        <v>401</v>
      </c>
      <c r="CN4" s="7" t="s">
        <v>401</v>
      </c>
      <c r="CO4" s="7" t="s">
        <v>401</v>
      </c>
      <c r="CP4" s="7" t="s">
        <v>401</v>
      </c>
      <c r="CQ4" s="7" t="s">
        <v>401</v>
      </c>
      <c r="CR4" s="7" t="s">
        <v>401</v>
      </c>
      <c r="CS4" s="7" t="s">
        <v>401</v>
      </c>
      <c r="CT4" s="7" t="s">
        <v>401</v>
      </c>
      <c r="CU4" s="7" t="s">
        <v>401</v>
      </c>
      <c r="CV4" s="7" t="s">
        <v>401</v>
      </c>
      <c r="CW4" s="7" t="s">
        <v>401</v>
      </c>
      <c r="CX4" s="7" t="s">
        <v>401</v>
      </c>
      <c r="CY4" s="7" t="s">
        <v>401</v>
      </c>
      <c r="CZ4" s="7" t="s">
        <v>401</v>
      </c>
      <c r="DA4" s="7" t="s">
        <v>401</v>
      </c>
      <c r="DB4" s="7" t="s">
        <v>401</v>
      </c>
      <c r="DC4" s="7" t="s">
        <v>401</v>
      </c>
      <c r="DD4" s="7" t="s">
        <v>401</v>
      </c>
      <c r="DE4" s="7" t="s">
        <v>401</v>
      </c>
      <c r="DF4" s="7" t="s">
        <v>401</v>
      </c>
      <c r="DG4" s="7" t="s">
        <v>401</v>
      </c>
      <c r="DH4" s="7"/>
      <c r="DI4" s="7" t="s">
        <v>401</v>
      </c>
      <c r="DJ4" s="7"/>
      <c r="DK4" s="7"/>
      <c r="DL4" s="7"/>
      <c r="DM4" s="7"/>
      <c r="DN4" s="7"/>
      <c r="DO4" s="7" t="s">
        <v>401</v>
      </c>
      <c r="DP4" s="7" t="s">
        <v>401</v>
      </c>
      <c r="DQ4" s="7" t="s">
        <v>401</v>
      </c>
      <c r="DR4" s="7">
        <v>2</v>
      </c>
      <c r="DS4" s="7" t="s">
        <v>401</v>
      </c>
      <c r="DT4" s="7" t="s">
        <v>401</v>
      </c>
      <c r="DU4" s="7" t="s">
        <v>401</v>
      </c>
      <c r="DV4" s="7" t="s">
        <v>401</v>
      </c>
      <c r="DW4" s="7" t="s">
        <v>401</v>
      </c>
      <c r="DX4" s="7" t="s">
        <v>401</v>
      </c>
      <c r="DY4" s="7" t="s">
        <v>401</v>
      </c>
      <c r="DZ4" s="7" t="s">
        <v>401</v>
      </c>
      <c r="EA4" s="7" t="s">
        <v>401</v>
      </c>
      <c r="EB4" s="7"/>
      <c r="EC4" s="7"/>
      <c r="ED4" s="7"/>
      <c r="EE4" s="7"/>
      <c r="EF4" s="7"/>
      <c r="EG4" s="7"/>
      <c r="EH4" s="7" t="s">
        <v>401</v>
      </c>
      <c r="EI4" s="7" t="s">
        <v>401</v>
      </c>
      <c r="EJ4" s="7"/>
      <c r="EK4" s="7" t="s">
        <v>401</v>
      </c>
      <c r="EL4" s="7" t="s">
        <v>401</v>
      </c>
      <c r="EM4" s="7" t="s">
        <v>401</v>
      </c>
      <c r="EN4" s="7" t="s">
        <v>401</v>
      </c>
      <c r="EO4" s="7" t="s">
        <v>401</v>
      </c>
      <c r="EP4" s="7" t="s">
        <v>401</v>
      </c>
      <c r="EQ4" s="7" t="s">
        <v>401</v>
      </c>
      <c r="ER4" s="7" t="s">
        <v>401</v>
      </c>
      <c r="ES4" s="7" t="s">
        <v>401</v>
      </c>
      <c r="ET4" s="7" t="s">
        <v>401</v>
      </c>
      <c r="EU4" s="7" t="s">
        <v>401</v>
      </c>
      <c r="EV4" s="7" t="s">
        <v>401</v>
      </c>
      <c r="EW4" s="7" t="s">
        <v>401</v>
      </c>
      <c r="EX4" s="7" t="s">
        <v>401</v>
      </c>
      <c r="EY4" s="7" t="s">
        <v>401</v>
      </c>
      <c r="EZ4" s="7" t="s">
        <v>401</v>
      </c>
      <c r="FA4" s="7" t="s">
        <v>401</v>
      </c>
      <c r="FB4" s="7" t="s">
        <v>401</v>
      </c>
      <c r="FC4" s="7" t="s">
        <v>401</v>
      </c>
      <c r="FD4" s="7" t="s">
        <v>401</v>
      </c>
      <c r="FE4" s="7" t="s">
        <v>401</v>
      </c>
      <c r="FF4" s="7"/>
      <c r="FG4" s="7"/>
      <c r="FH4" s="7"/>
      <c r="FI4" s="7"/>
      <c r="FJ4" s="7"/>
      <c r="FK4" s="7"/>
      <c r="FL4" s="7" t="s">
        <v>401</v>
      </c>
      <c r="FM4" s="7" t="s">
        <v>401</v>
      </c>
      <c r="FN4" s="7" t="s">
        <v>401</v>
      </c>
      <c r="FO4" s="7" t="s">
        <v>401</v>
      </c>
      <c r="FP4" s="7" t="s">
        <v>401</v>
      </c>
      <c r="FQ4" s="7" t="s">
        <v>401</v>
      </c>
      <c r="FR4" s="7" t="s">
        <v>401</v>
      </c>
      <c r="FS4" s="7" t="s">
        <v>401</v>
      </c>
      <c r="FT4" s="7"/>
      <c r="FU4" s="7"/>
      <c r="FV4" s="7"/>
      <c r="FW4" s="7"/>
      <c r="FX4" s="7"/>
    </row>
    <row r="5" spans="1:180" ht="70" x14ac:dyDescent="0.3">
      <c r="A5" s="38" t="s">
        <v>398</v>
      </c>
      <c r="B5" s="42" t="s">
        <v>404</v>
      </c>
      <c r="C5" s="43" t="s">
        <v>405</v>
      </c>
      <c r="D5" s="7">
        <f t="shared" si="0"/>
        <v>108</v>
      </c>
      <c r="E5" s="7"/>
      <c r="F5" s="7"/>
      <c r="G5" s="7"/>
      <c r="H5" s="7"/>
      <c r="I5" s="7"/>
      <c r="J5" s="7"/>
      <c r="K5" s="7"/>
      <c r="L5" s="7"/>
      <c r="M5" s="7"/>
      <c r="N5" s="7" t="s">
        <v>401</v>
      </c>
      <c r="O5" s="7" t="s">
        <v>401</v>
      </c>
      <c r="P5" s="7" t="s">
        <v>401</v>
      </c>
      <c r="Q5" s="7" t="s">
        <v>401</v>
      </c>
      <c r="R5" s="7" t="s">
        <v>401</v>
      </c>
      <c r="S5" s="7" t="s">
        <v>401</v>
      </c>
      <c r="T5" s="7" t="s">
        <v>401</v>
      </c>
      <c r="U5" s="7" t="s">
        <v>401</v>
      </c>
      <c r="V5" s="7"/>
      <c r="W5" s="7"/>
      <c r="X5" s="7" t="s">
        <v>401</v>
      </c>
      <c r="Y5" s="7" t="s">
        <v>401</v>
      </c>
      <c r="Z5" s="7" t="s">
        <v>401</v>
      </c>
      <c r="AA5" s="7" t="s">
        <v>401</v>
      </c>
      <c r="AB5" s="7" t="s">
        <v>401</v>
      </c>
      <c r="AC5" s="7"/>
      <c r="AD5" s="7" t="s">
        <v>401</v>
      </c>
      <c r="AE5" s="7">
        <v>2</v>
      </c>
      <c r="AF5" s="7" t="s">
        <v>401</v>
      </c>
      <c r="AG5" s="7" t="s">
        <v>401</v>
      </c>
      <c r="AH5" s="7"/>
      <c r="AI5" s="7" t="s">
        <v>401</v>
      </c>
      <c r="AJ5" s="7" t="s">
        <v>401</v>
      </c>
      <c r="AK5" s="7" t="s">
        <v>401</v>
      </c>
      <c r="AL5" s="7" t="s">
        <v>401</v>
      </c>
      <c r="AM5" s="7" t="s">
        <v>401</v>
      </c>
      <c r="AN5" s="7" t="s">
        <v>401</v>
      </c>
      <c r="AO5" s="7" t="s">
        <v>401</v>
      </c>
      <c r="AP5" s="7" t="s">
        <v>401</v>
      </c>
      <c r="AQ5" s="7"/>
      <c r="AR5" s="7"/>
      <c r="AS5" s="7"/>
      <c r="AT5" s="7"/>
      <c r="AU5" s="7"/>
      <c r="AV5" s="7"/>
      <c r="AW5" s="7"/>
      <c r="AX5" s="7"/>
      <c r="AY5" s="7"/>
      <c r="AZ5" s="7"/>
      <c r="BA5" s="7"/>
      <c r="BB5" s="7"/>
      <c r="BC5" s="7"/>
      <c r="BD5" s="7" t="s">
        <v>401</v>
      </c>
      <c r="BE5" s="7" t="s">
        <v>401</v>
      </c>
      <c r="BF5" s="7" t="s">
        <v>401</v>
      </c>
      <c r="BG5" s="7" t="s">
        <v>401</v>
      </c>
      <c r="BH5" s="7" t="s">
        <v>401</v>
      </c>
      <c r="BI5" s="7" t="s">
        <v>401</v>
      </c>
      <c r="BJ5" s="7" t="s">
        <v>401</v>
      </c>
      <c r="BK5" s="7" t="s">
        <v>401</v>
      </c>
      <c r="BL5" s="7" t="s">
        <v>401</v>
      </c>
      <c r="BM5" s="7" t="s">
        <v>401</v>
      </c>
      <c r="BN5" s="7" t="s">
        <v>401</v>
      </c>
      <c r="BO5" s="7" t="s">
        <v>401</v>
      </c>
      <c r="BP5" s="7" t="s">
        <v>401</v>
      </c>
      <c r="BQ5" s="7" t="s">
        <v>401</v>
      </c>
      <c r="BR5" s="7" t="s">
        <v>401</v>
      </c>
      <c r="BS5" s="7" t="s">
        <v>401</v>
      </c>
      <c r="BT5" s="7" t="s">
        <v>401</v>
      </c>
      <c r="BU5" s="7" t="s">
        <v>401</v>
      </c>
      <c r="BV5" s="7" t="s">
        <v>401</v>
      </c>
      <c r="BW5" s="7" t="s">
        <v>401</v>
      </c>
      <c r="BX5" s="7" t="s">
        <v>401</v>
      </c>
      <c r="BY5" s="7" t="s">
        <v>401</v>
      </c>
      <c r="BZ5" s="7" t="s">
        <v>401</v>
      </c>
      <c r="CA5" s="7" t="s">
        <v>401</v>
      </c>
      <c r="CB5" s="7" t="s">
        <v>401</v>
      </c>
      <c r="CC5" s="7" t="s">
        <v>401</v>
      </c>
      <c r="CD5" s="7" t="s">
        <v>401</v>
      </c>
      <c r="CE5" s="7" t="s">
        <v>401</v>
      </c>
      <c r="CF5" s="7" t="s">
        <v>401</v>
      </c>
      <c r="CG5" s="7" t="s">
        <v>401</v>
      </c>
      <c r="CH5" s="7" t="s">
        <v>401</v>
      </c>
      <c r="CI5" s="7"/>
      <c r="CJ5" s="7" t="s">
        <v>401</v>
      </c>
      <c r="CK5" s="7"/>
      <c r="CL5" s="7" t="s">
        <v>401</v>
      </c>
      <c r="CM5" s="7"/>
      <c r="CN5" s="7" t="s">
        <v>401</v>
      </c>
      <c r="CO5" s="7"/>
      <c r="CP5" s="7"/>
      <c r="CQ5" s="7"/>
      <c r="CR5" s="7"/>
      <c r="CS5" s="7"/>
      <c r="CT5" s="7"/>
      <c r="CU5" s="7"/>
      <c r="CV5" s="7"/>
      <c r="CW5" s="7"/>
      <c r="CX5" s="7"/>
      <c r="CY5" s="7"/>
      <c r="CZ5" s="7"/>
      <c r="DA5" s="7"/>
      <c r="DB5" s="7"/>
      <c r="DC5" s="7"/>
      <c r="DD5" s="7"/>
      <c r="DE5" s="7"/>
      <c r="DF5" s="7"/>
      <c r="DG5" s="7"/>
      <c r="DH5" s="7"/>
      <c r="DI5" s="7"/>
      <c r="DJ5" s="7"/>
      <c r="DK5" s="7"/>
      <c r="DL5" s="7"/>
      <c r="DM5" s="7" t="s">
        <v>401</v>
      </c>
      <c r="DN5" s="7" t="s">
        <v>401</v>
      </c>
      <c r="DO5" s="7" t="s">
        <v>401</v>
      </c>
      <c r="DP5" s="7" t="s">
        <v>401</v>
      </c>
      <c r="DQ5" s="7" t="s">
        <v>401</v>
      </c>
      <c r="DR5" s="7">
        <v>2</v>
      </c>
      <c r="DS5" s="7" t="s">
        <v>401</v>
      </c>
      <c r="DT5" s="7" t="s">
        <v>401</v>
      </c>
      <c r="DU5" s="7" t="s">
        <v>401</v>
      </c>
      <c r="DV5" s="7" t="s">
        <v>401</v>
      </c>
      <c r="DW5" s="7" t="s">
        <v>401</v>
      </c>
      <c r="DX5" s="7" t="s">
        <v>401</v>
      </c>
      <c r="DY5" s="7" t="s">
        <v>401</v>
      </c>
      <c r="DZ5" s="7" t="s">
        <v>401</v>
      </c>
      <c r="EA5" s="7" t="s">
        <v>401</v>
      </c>
      <c r="EB5" s="7"/>
      <c r="EC5" s="7"/>
      <c r="ED5" s="7"/>
      <c r="EE5" s="7"/>
      <c r="EF5" s="7"/>
      <c r="EG5" s="7"/>
      <c r="EH5" s="7" t="s">
        <v>401</v>
      </c>
      <c r="EI5" s="7" t="s">
        <v>401</v>
      </c>
      <c r="EJ5" s="7" t="s">
        <v>401</v>
      </c>
      <c r="EK5" s="7" t="s">
        <v>401</v>
      </c>
      <c r="EL5" s="7" t="s">
        <v>401</v>
      </c>
      <c r="EM5" s="7" t="s">
        <v>401</v>
      </c>
      <c r="EN5" s="7" t="s">
        <v>401</v>
      </c>
      <c r="EO5" s="7" t="s">
        <v>401</v>
      </c>
      <c r="EP5" s="7" t="s">
        <v>401</v>
      </c>
      <c r="EQ5" s="7" t="s">
        <v>401</v>
      </c>
      <c r="ER5" s="7" t="s">
        <v>401</v>
      </c>
      <c r="ES5" s="7" t="s">
        <v>401</v>
      </c>
      <c r="ET5" s="7" t="s">
        <v>401</v>
      </c>
      <c r="EU5" s="7" t="s">
        <v>401</v>
      </c>
      <c r="EV5" s="7" t="s">
        <v>401</v>
      </c>
      <c r="EW5" s="7" t="s">
        <v>401</v>
      </c>
      <c r="EX5" s="7" t="s">
        <v>401</v>
      </c>
      <c r="EY5" s="7" t="s">
        <v>401</v>
      </c>
      <c r="EZ5" s="7" t="s">
        <v>401</v>
      </c>
      <c r="FA5" s="7" t="s">
        <v>401</v>
      </c>
      <c r="FB5" s="7"/>
      <c r="FC5" s="7" t="s">
        <v>401</v>
      </c>
      <c r="FD5" s="7" t="s">
        <v>401</v>
      </c>
      <c r="FE5" s="7" t="s">
        <v>401</v>
      </c>
      <c r="FF5" s="7" t="s">
        <v>401</v>
      </c>
      <c r="FG5" s="7" t="s">
        <v>401</v>
      </c>
      <c r="FH5" s="7" t="s">
        <v>401</v>
      </c>
      <c r="FI5" s="7"/>
      <c r="FJ5" s="7"/>
      <c r="FK5" s="7"/>
      <c r="FL5" s="7" t="s">
        <v>401</v>
      </c>
      <c r="FM5" s="7" t="s">
        <v>401</v>
      </c>
      <c r="FN5" s="7" t="s">
        <v>401</v>
      </c>
      <c r="FO5" s="7"/>
      <c r="FP5" s="7"/>
      <c r="FQ5" s="7"/>
      <c r="FR5" s="7" t="s">
        <v>401</v>
      </c>
      <c r="FS5" s="7" t="s">
        <v>401</v>
      </c>
      <c r="FT5" s="7" t="s">
        <v>401</v>
      </c>
      <c r="FU5" s="7" t="s">
        <v>401</v>
      </c>
      <c r="FV5" s="7" t="s">
        <v>401</v>
      </c>
      <c r="FW5" s="7" t="s">
        <v>401</v>
      </c>
      <c r="FX5" s="7" t="s">
        <v>401</v>
      </c>
    </row>
    <row r="6" spans="1:180" x14ac:dyDescent="0.3">
      <c r="A6" s="38" t="s">
        <v>398</v>
      </c>
      <c r="B6" s="44" t="s">
        <v>406</v>
      </c>
      <c r="C6" s="45" t="s">
        <v>407</v>
      </c>
      <c r="D6" s="7">
        <f t="shared" si="0"/>
        <v>88</v>
      </c>
      <c r="E6" s="7"/>
      <c r="F6" s="7"/>
      <c r="G6" s="7"/>
      <c r="H6" s="7" t="s">
        <v>401</v>
      </c>
      <c r="I6" s="7" t="s">
        <v>401</v>
      </c>
      <c r="J6" s="7"/>
      <c r="K6" s="7"/>
      <c r="L6" s="7"/>
      <c r="M6" s="7"/>
      <c r="N6" s="7"/>
      <c r="O6" s="7"/>
      <c r="P6" s="7"/>
      <c r="Q6" s="7"/>
      <c r="R6" s="7" t="s">
        <v>401</v>
      </c>
      <c r="S6" s="7"/>
      <c r="T6" s="7"/>
      <c r="U6" s="7" t="s">
        <v>401</v>
      </c>
      <c r="V6" s="7"/>
      <c r="W6" s="7"/>
      <c r="X6" s="7" t="s">
        <v>401</v>
      </c>
      <c r="Y6" s="7" t="s">
        <v>401</v>
      </c>
      <c r="Z6" s="7" t="s">
        <v>401</v>
      </c>
      <c r="AA6" s="7"/>
      <c r="AB6" s="7" t="s">
        <v>401</v>
      </c>
      <c r="AC6" s="7" t="s">
        <v>401</v>
      </c>
      <c r="AD6" s="7"/>
      <c r="AE6" s="7" t="s">
        <v>401</v>
      </c>
      <c r="AF6" s="7" t="s">
        <v>401</v>
      </c>
      <c r="AG6" s="7" t="s">
        <v>401</v>
      </c>
      <c r="AH6" s="7" t="s">
        <v>401</v>
      </c>
      <c r="AI6" s="7" t="s">
        <v>401</v>
      </c>
      <c r="AJ6" s="7" t="s">
        <v>401</v>
      </c>
      <c r="AK6" s="7" t="s">
        <v>401</v>
      </c>
      <c r="AL6" s="7"/>
      <c r="AM6" s="7" t="s">
        <v>401</v>
      </c>
      <c r="AN6" s="7" t="s">
        <v>401</v>
      </c>
      <c r="AO6" s="7" t="s">
        <v>401</v>
      </c>
      <c r="AP6" s="7" t="s">
        <v>401</v>
      </c>
      <c r="AQ6" s="7" t="s">
        <v>401</v>
      </c>
      <c r="AR6" s="7" t="s">
        <v>401</v>
      </c>
      <c r="AS6" s="7" t="s">
        <v>401</v>
      </c>
      <c r="AT6" s="7" t="s">
        <v>401</v>
      </c>
      <c r="AU6" s="7"/>
      <c r="AV6" s="7"/>
      <c r="AW6" s="7"/>
      <c r="AX6" s="7"/>
      <c r="AY6" s="7"/>
      <c r="AZ6" s="7"/>
      <c r="BA6" s="7"/>
      <c r="BB6" s="7"/>
      <c r="BC6" s="7"/>
      <c r="BD6" s="7" t="s">
        <v>401</v>
      </c>
      <c r="BE6" s="7" t="s">
        <v>401</v>
      </c>
      <c r="BF6" s="7" t="s">
        <v>401</v>
      </c>
      <c r="BG6" s="7" t="s">
        <v>401</v>
      </c>
      <c r="BH6" s="7" t="s">
        <v>401</v>
      </c>
      <c r="BI6" s="7" t="s">
        <v>401</v>
      </c>
      <c r="BJ6" s="7" t="s">
        <v>401</v>
      </c>
      <c r="BK6" s="7" t="s">
        <v>401</v>
      </c>
      <c r="BL6" s="7" t="s">
        <v>401</v>
      </c>
      <c r="BM6" s="7" t="s">
        <v>401</v>
      </c>
      <c r="BN6" s="7" t="s">
        <v>401</v>
      </c>
      <c r="BO6" s="7" t="s">
        <v>401</v>
      </c>
      <c r="BP6" s="7" t="s">
        <v>401</v>
      </c>
      <c r="BQ6" s="7" t="s">
        <v>401</v>
      </c>
      <c r="BR6" s="7" t="s">
        <v>401</v>
      </c>
      <c r="BS6" s="7" t="s">
        <v>401</v>
      </c>
      <c r="BT6" s="7" t="s">
        <v>401</v>
      </c>
      <c r="BU6" s="7" t="s">
        <v>401</v>
      </c>
      <c r="BV6" s="7" t="s">
        <v>401</v>
      </c>
      <c r="BW6" s="7" t="s">
        <v>401</v>
      </c>
      <c r="BX6" s="7" t="s">
        <v>401</v>
      </c>
      <c r="BY6" s="7" t="s">
        <v>401</v>
      </c>
      <c r="BZ6" s="7" t="s">
        <v>401</v>
      </c>
      <c r="CA6" s="7" t="s">
        <v>401</v>
      </c>
      <c r="CB6" s="7" t="s">
        <v>401</v>
      </c>
      <c r="CC6" s="7" t="s">
        <v>401</v>
      </c>
      <c r="CD6" s="7" t="s">
        <v>401</v>
      </c>
      <c r="CE6" s="7" t="s">
        <v>401</v>
      </c>
      <c r="CF6" s="7" t="s">
        <v>401</v>
      </c>
      <c r="CG6" s="7" t="s">
        <v>401</v>
      </c>
      <c r="CH6" s="7" t="s">
        <v>401</v>
      </c>
      <c r="CI6" s="7" t="s">
        <v>401</v>
      </c>
      <c r="CJ6" s="7"/>
      <c r="CK6" s="7" t="s">
        <v>401</v>
      </c>
      <c r="CL6" s="7"/>
      <c r="CM6" s="7" t="s">
        <v>401</v>
      </c>
      <c r="CN6" s="7" t="s">
        <v>401</v>
      </c>
      <c r="CO6" s="7" t="s">
        <v>401</v>
      </c>
      <c r="CP6" s="7" t="s">
        <v>401</v>
      </c>
      <c r="CQ6" s="7" t="s">
        <v>401</v>
      </c>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t="s">
        <v>401</v>
      </c>
      <c r="DX6" s="7" t="s">
        <v>401</v>
      </c>
      <c r="DY6" s="7" t="s">
        <v>401</v>
      </c>
      <c r="DZ6" s="7" t="s">
        <v>401</v>
      </c>
      <c r="EA6" s="7" t="s">
        <v>401</v>
      </c>
      <c r="EB6" s="7" t="s">
        <v>401</v>
      </c>
      <c r="EC6" s="7" t="s">
        <v>401</v>
      </c>
      <c r="ED6" s="7" t="s">
        <v>401</v>
      </c>
      <c r="EE6" s="7"/>
      <c r="EF6" s="7"/>
      <c r="EG6" s="7"/>
      <c r="EH6" s="7" t="s">
        <v>401</v>
      </c>
      <c r="EI6" s="7" t="s">
        <v>401</v>
      </c>
      <c r="EJ6" s="7" t="s">
        <v>401</v>
      </c>
      <c r="EK6" s="7" t="s">
        <v>401</v>
      </c>
      <c r="EL6" s="7" t="s">
        <v>401</v>
      </c>
      <c r="EM6" s="7" t="s">
        <v>401</v>
      </c>
      <c r="EN6" s="7" t="s">
        <v>401</v>
      </c>
      <c r="EO6" s="7" t="s">
        <v>401</v>
      </c>
      <c r="EP6" s="7" t="s">
        <v>401</v>
      </c>
      <c r="EQ6" s="7" t="s">
        <v>401</v>
      </c>
      <c r="ER6" s="7" t="s">
        <v>401</v>
      </c>
      <c r="ES6" s="7" t="s">
        <v>401</v>
      </c>
      <c r="ET6" s="7" t="s">
        <v>401</v>
      </c>
      <c r="EU6" s="7"/>
      <c r="EV6" s="7" t="s">
        <v>401</v>
      </c>
      <c r="EW6" s="7" t="s">
        <v>401</v>
      </c>
      <c r="EX6" s="7" t="s">
        <v>401</v>
      </c>
      <c r="EY6" s="7"/>
      <c r="EZ6" s="7" t="s">
        <v>401</v>
      </c>
      <c r="FA6" s="7"/>
      <c r="FB6" s="7" t="s">
        <v>401</v>
      </c>
      <c r="FC6" s="7"/>
      <c r="FD6" s="7"/>
      <c r="FE6" s="7"/>
      <c r="FF6" s="7"/>
      <c r="FG6" s="7"/>
      <c r="FH6" s="7"/>
      <c r="FI6" s="7"/>
      <c r="FJ6" s="7"/>
      <c r="FK6" s="7"/>
      <c r="FL6" s="7"/>
      <c r="FM6" s="7"/>
      <c r="FN6" s="7"/>
      <c r="FO6" s="7"/>
      <c r="FP6" s="7"/>
      <c r="FQ6" s="7"/>
      <c r="FR6" s="7"/>
      <c r="FS6" s="7"/>
      <c r="FT6" s="7"/>
      <c r="FU6" s="7"/>
      <c r="FV6" s="7"/>
      <c r="FW6" s="7"/>
      <c r="FX6" s="7"/>
    </row>
    <row r="7" spans="1:180" ht="70" x14ac:dyDescent="0.3">
      <c r="A7" s="38" t="s">
        <v>408</v>
      </c>
      <c r="B7" s="46" t="s">
        <v>409</v>
      </c>
      <c r="C7" s="47" t="s">
        <v>410</v>
      </c>
      <c r="D7" s="7">
        <f t="shared" si="0"/>
        <v>31</v>
      </c>
      <c r="E7" s="7"/>
      <c r="F7" s="7"/>
      <c r="G7" s="7"/>
      <c r="H7" s="7"/>
      <c r="I7" s="7"/>
      <c r="J7" s="7"/>
      <c r="K7" s="7"/>
      <c r="L7" s="7"/>
      <c r="M7" s="7"/>
      <c r="N7" s="7" t="s">
        <v>401</v>
      </c>
      <c r="O7" s="7" t="s">
        <v>401</v>
      </c>
      <c r="P7" s="7" t="s">
        <v>401</v>
      </c>
      <c r="Q7" s="7" t="s">
        <v>401</v>
      </c>
      <c r="R7" s="7" t="s">
        <v>401</v>
      </c>
      <c r="S7" s="7" t="s">
        <v>401</v>
      </c>
      <c r="T7" s="7" t="s">
        <v>401</v>
      </c>
      <c r="U7" s="7" t="s">
        <v>401</v>
      </c>
      <c r="V7" s="7"/>
      <c r="W7" s="7"/>
      <c r="X7" s="7"/>
      <c r="Y7" s="7" t="s">
        <v>401</v>
      </c>
      <c r="Z7" s="7" t="s">
        <v>401</v>
      </c>
      <c r="AA7" s="7" t="s">
        <v>401</v>
      </c>
      <c r="AB7" s="7"/>
      <c r="AC7" s="7" t="s">
        <v>401</v>
      </c>
      <c r="AD7" s="7"/>
      <c r="AE7" s="7"/>
      <c r="AF7" s="7"/>
      <c r="AG7" s="7" t="s">
        <v>401</v>
      </c>
      <c r="AH7" s="7" t="s">
        <v>401</v>
      </c>
      <c r="AI7" s="7" t="s">
        <v>401</v>
      </c>
      <c r="AJ7" s="7" t="s">
        <v>401</v>
      </c>
      <c r="AK7" s="7" t="s">
        <v>401</v>
      </c>
      <c r="AL7" s="7"/>
      <c r="AM7" s="7" t="s">
        <v>401</v>
      </c>
      <c r="AN7" s="7" t="s">
        <v>401</v>
      </c>
      <c r="AO7" s="7" t="s">
        <v>401</v>
      </c>
      <c r="AP7" s="7" t="s">
        <v>401</v>
      </c>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t="s">
        <v>401</v>
      </c>
      <c r="DP7" s="7" t="s">
        <v>401</v>
      </c>
      <c r="DQ7" s="7" t="s">
        <v>401</v>
      </c>
      <c r="DR7" s="7">
        <v>2</v>
      </c>
      <c r="DS7" s="7" t="s">
        <v>401</v>
      </c>
      <c r="DT7" s="7" t="s">
        <v>401</v>
      </c>
      <c r="DU7" s="7" t="s">
        <v>401</v>
      </c>
      <c r="DV7" s="7" t="s">
        <v>401</v>
      </c>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t="s">
        <v>401</v>
      </c>
      <c r="FM7" s="7" t="s">
        <v>401</v>
      </c>
      <c r="FN7" s="7" t="s">
        <v>401</v>
      </c>
      <c r="FO7" s="7"/>
      <c r="FP7" s="7"/>
      <c r="FQ7" s="7"/>
      <c r="FR7" s="7"/>
      <c r="FS7" s="7"/>
      <c r="FT7" s="7"/>
      <c r="FU7" s="7"/>
      <c r="FV7" s="7"/>
      <c r="FW7" s="7"/>
      <c r="FX7" s="7"/>
    </row>
    <row r="8" spans="1:180" ht="28" x14ac:dyDescent="0.3">
      <c r="A8" s="38" t="s">
        <v>411</v>
      </c>
      <c r="B8" s="48" t="s">
        <v>412</v>
      </c>
      <c r="C8" s="49" t="s">
        <v>413</v>
      </c>
      <c r="D8" s="7">
        <f t="shared" si="0"/>
        <v>28</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t="s">
        <v>401</v>
      </c>
      <c r="AV8" s="7" t="s">
        <v>401</v>
      </c>
      <c r="AW8" s="7" t="s">
        <v>401</v>
      </c>
      <c r="AX8" s="7" t="s">
        <v>401</v>
      </c>
      <c r="AY8" s="7" t="s">
        <v>401</v>
      </c>
      <c r="AZ8" s="7" t="s">
        <v>401</v>
      </c>
      <c r="BA8" s="7" t="s">
        <v>401</v>
      </c>
      <c r="BB8" s="7" t="s">
        <v>401</v>
      </c>
      <c r="BC8" s="7" t="s">
        <v>401</v>
      </c>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t="s">
        <v>401</v>
      </c>
      <c r="CU8" s="7" t="s">
        <v>401</v>
      </c>
      <c r="CV8" s="7" t="s">
        <v>401</v>
      </c>
      <c r="CW8" s="7" t="s">
        <v>401</v>
      </c>
      <c r="CX8" s="7" t="s">
        <v>401</v>
      </c>
      <c r="CY8" s="7" t="s">
        <v>401</v>
      </c>
      <c r="CZ8" s="7" t="s">
        <v>401</v>
      </c>
      <c r="DA8" s="7" t="s">
        <v>401</v>
      </c>
      <c r="DB8" s="7" t="s">
        <v>401</v>
      </c>
      <c r="DC8" s="7" t="s">
        <v>401</v>
      </c>
      <c r="DD8" s="7" t="s">
        <v>401</v>
      </c>
      <c r="DE8" s="7" t="s">
        <v>401</v>
      </c>
      <c r="DF8" s="7" t="s">
        <v>401</v>
      </c>
      <c r="DG8" s="7" t="s">
        <v>401</v>
      </c>
      <c r="DH8" s="7" t="s">
        <v>401</v>
      </c>
      <c r="DI8" s="7" t="s">
        <v>401</v>
      </c>
      <c r="DJ8" s="7" t="s">
        <v>401</v>
      </c>
      <c r="DK8" s="7" t="s">
        <v>401</v>
      </c>
      <c r="DL8" s="7" t="s">
        <v>401</v>
      </c>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row>
    <row r="9" spans="1:180" ht="42" x14ac:dyDescent="0.3">
      <c r="A9" s="38" t="s">
        <v>414</v>
      </c>
      <c r="B9" s="50" t="s">
        <v>415</v>
      </c>
      <c r="C9" s="51" t="s">
        <v>416</v>
      </c>
      <c r="D9" s="7">
        <f t="shared" si="0"/>
        <v>25</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t="s">
        <v>401</v>
      </c>
      <c r="AR9" s="7" t="s">
        <v>401</v>
      </c>
      <c r="AS9" s="7" t="s">
        <v>401</v>
      </c>
      <c r="AT9" s="7" t="s">
        <v>401</v>
      </c>
      <c r="AU9" s="7"/>
      <c r="AV9" s="7" t="s">
        <v>401</v>
      </c>
      <c r="AW9" s="7" t="s">
        <v>401</v>
      </c>
      <c r="AX9" s="7" t="s">
        <v>401</v>
      </c>
      <c r="AY9" s="7"/>
      <c r="AZ9" s="7" t="s">
        <v>401</v>
      </c>
      <c r="BA9" s="7" t="s">
        <v>401</v>
      </c>
      <c r="BB9" s="7" t="s">
        <v>401</v>
      </c>
      <c r="BC9" s="7" t="s">
        <v>401</v>
      </c>
      <c r="BD9" s="7"/>
      <c r="BE9" s="7"/>
      <c r="BF9" s="7"/>
      <c r="BG9" s="7"/>
      <c r="BH9" s="7"/>
      <c r="BI9" s="7"/>
      <c r="BJ9" s="7"/>
      <c r="BK9" s="7"/>
      <c r="BL9" s="7"/>
      <c r="BM9" s="7"/>
      <c r="BN9" s="7"/>
      <c r="BO9" s="7"/>
      <c r="BP9" s="7"/>
      <c r="BQ9" s="7"/>
      <c r="BR9" s="7"/>
      <c r="BS9" s="7"/>
      <c r="BT9" s="7"/>
      <c r="BU9" s="7"/>
      <c r="BV9" s="7"/>
      <c r="BW9" s="7"/>
      <c r="BX9" s="7"/>
      <c r="BY9" s="7"/>
      <c r="BZ9" s="7"/>
      <c r="CA9" s="7"/>
      <c r="CB9" s="7"/>
      <c r="CC9" s="7" t="s">
        <v>401</v>
      </c>
      <c r="CD9" s="7" t="s">
        <v>401</v>
      </c>
      <c r="CE9" s="7" t="s">
        <v>401</v>
      </c>
      <c r="CF9" s="7" t="s">
        <v>401</v>
      </c>
      <c r="CG9" s="7" t="s">
        <v>401</v>
      </c>
      <c r="CH9" s="7" t="s">
        <v>401</v>
      </c>
      <c r="CI9" s="7" t="s">
        <v>401</v>
      </c>
      <c r="CJ9" s="7" t="s">
        <v>401</v>
      </c>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t="s">
        <v>401</v>
      </c>
      <c r="EC9" s="7" t="s">
        <v>401</v>
      </c>
      <c r="ED9" s="7" t="s">
        <v>401</v>
      </c>
      <c r="EE9" s="7" t="s">
        <v>401</v>
      </c>
      <c r="EF9" s="7" t="s">
        <v>401</v>
      </c>
      <c r="EG9" s="7" t="s">
        <v>401</v>
      </c>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row>
    <row r="10" spans="1:180" x14ac:dyDescent="0.3">
      <c r="A10" s="38" t="s">
        <v>398</v>
      </c>
      <c r="B10" s="52" t="s">
        <v>417</v>
      </c>
      <c r="C10" s="52" t="s">
        <v>418</v>
      </c>
      <c r="D10" s="7">
        <f t="shared" si="0"/>
        <v>22</v>
      </c>
      <c r="E10" s="7"/>
      <c r="F10" s="7"/>
      <c r="G10" s="7"/>
      <c r="H10" s="7"/>
      <c r="I10" s="7"/>
      <c r="J10" s="7"/>
      <c r="K10" s="7"/>
      <c r="L10" s="7" t="s">
        <v>401</v>
      </c>
      <c r="M10" s="7" t="s">
        <v>401</v>
      </c>
      <c r="N10" s="7"/>
      <c r="O10" s="7"/>
      <c r="P10" s="7"/>
      <c r="Q10" s="7"/>
      <c r="R10" s="7"/>
      <c r="S10" s="7"/>
      <c r="T10" s="7"/>
      <c r="U10" s="7"/>
      <c r="V10" s="7" t="s">
        <v>401</v>
      </c>
      <c r="W10" s="7" t="s">
        <v>401</v>
      </c>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t="s">
        <v>401</v>
      </c>
      <c r="CS10" s="7" t="s">
        <v>401</v>
      </c>
      <c r="CT10" s="7" t="s">
        <v>401</v>
      </c>
      <c r="CU10" s="7" t="s">
        <v>401</v>
      </c>
      <c r="CV10" s="7" t="s">
        <v>401</v>
      </c>
      <c r="CW10" s="7" t="s">
        <v>401</v>
      </c>
      <c r="CX10" s="7"/>
      <c r="CY10" s="7" t="s">
        <v>401</v>
      </c>
      <c r="CZ10" s="7" t="s">
        <v>401</v>
      </c>
      <c r="DA10" s="7" t="s">
        <v>401</v>
      </c>
      <c r="DB10" s="7" t="s">
        <v>401</v>
      </c>
      <c r="DC10" s="7" t="s">
        <v>401</v>
      </c>
      <c r="DD10" s="7" t="s">
        <v>401</v>
      </c>
      <c r="DE10" s="7" t="s">
        <v>401</v>
      </c>
      <c r="DF10" s="7"/>
      <c r="DG10" s="7" t="s">
        <v>401</v>
      </c>
      <c r="DH10" s="7"/>
      <c r="DI10" s="7" t="s">
        <v>401</v>
      </c>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t="s">
        <v>401</v>
      </c>
      <c r="FP10" s="7" t="s">
        <v>401</v>
      </c>
      <c r="FQ10" s="7" t="s">
        <v>401</v>
      </c>
      <c r="FR10" s="7"/>
      <c r="FS10" s="7"/>
      <c r="FT10" s="7"/>
      <c r="FU10" s="7"/>
      <c r="FV10" s="7"/>
      <c r="FW10" s="7"/>
      <c r="FX10" s="7"/>
    </row>
    <row r="11" spans="1:180" x14ac:dyDescent="0.3">
      <c r="A11" s="38" t="s">
        <v>398</v>
      </c>
      <c r="B11" s="42" t="s">
        <v>404</v>
      </c>
      <c r="C11" s="43" t="s">
        <v>419</v>
      </c>
      <c r="D11" s="7">
        <f t="shared" si="0"/>
        <v>20</v>
      </c>
      <c r="E11" s="7" t="s">
        <v>401</v>
      </c>
      <c r="F11" s="7" t="s">
        <v>401</v>
      </c>
      <c r="G11" s="7" t="s">
        <v>401</v>
      </c>
      <c r="H11" s="7" t="s">
        <v>401</v>
      </c>
      <c r="I11" s="7" t="s">
        <v>401</v>
      </c>
      <c r="J11" s="7" t="s">
        <v>401</v>
      </c>
      <c r="K11" s="7" t="s">
        <v>401</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t="s">
        <v>401</v>
      </c>
      <c r="AR11" s="7" t="s">
        <v>401</v>
      </c>
      <c r="AS11" s="7" t="s">
        <v>401</v>
      </c>
      <c r="AT11" s="7" t="s">
        <v>401</v>
      </c>
      <c r="AU11" s="7"/>
      <c r="AV11" s="7" t="s">
        <v>401</v>
      </c>
      <c r="AW11" s="7" t="s">
        <v>401</v>
      </c>
      <c r="AX11" s="7" t="s">
        <v>401</v>
      </c>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t="s">
        <v>401</v>
      </c>
      <c r="DL11" s="7" t="s">
        <v>401</v>
      </c>
      <c r="DM11" s="7"/>
      <c r="DN11" s="7"/>
      <c r="DO11" s="7"/>
      <c r="DP11" s="7"/>
      <c r="DQ11" s="7"/>
      <c r="DR11" s="7"/>
      <c r="DS11" s="7"/>
      <c r="DT11" s="7"/>
      <c r="DU11" s="7"/>
      <c r="DV11" s="7"/>
      <c r="DW11" s="7"/>
      <c r="DX11" s="7"/>
      <c r="DY11" s="7"/>
      <c r="DZ11" s="7"/>
      <c r="EA11" s="7"/>
      <c r="EB11" s="7" t="s">
        <v>401</v>
      </c>
      <c r="EC11" s="7" t="s">
        <v>401</v>
      </c>
      <c r="ED11" s="7" t="s">
        <v>401</v>
      </c>
      <c r="EE11" s="7"/>
      <c r="EF11" s="7"/>
      <c r="EG11" s="7"/>
      <c r="EH11" s="7"/>
      <c r="EI11" s="7"/>
      <c r="EJ11" s="7"/>
      <c r="EK11" s="7"/>
      <c r="EL11" s="7"/>
      <c r="EM11" s="7"/>
      <c r="EN11" s="7"/>
      <c r="EO11" s="7"/>
      <c r="EP11" s="7"/>
      <c r="EQ11" s="7" t="s">
        <v>401</v>
      </c>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row>
    <row r="12" spans="1:180" ht="28" x14ac:dyDescent="0.3">
      <c r="A12" s="38" t="s">
        <v>408</v>
      </c>
      <c r="B12" s="50" t="s">
        <v>415</v>
      </c>
      <c r="C12" s="51" t="s">
        <v>420</v>
      </c>
      <c r="D12" s="7">
        <f t="shared" si="0"/>
        <v>9</v>
      </c>
      <c r="E12" s="7"/>
      <c r="F12" s="7"/>
      <c r="G12" s="7"/>
      <c r="H12" s="7"/>
      <c r="I12" s="7"/>
      <c r="J12" s="7"/>
      <c r="K12" s="7"/>
      <c r="L12" s="7"/>
      <c r="M12" s="7"/>
      <c r="N12" s="7" t="s">
        <v>401</v>
      </c>
      <c r="O12" s="7" t="s">
        <v>401</v>
      </c>
      <c r="P12" s="7" t="s">
        <v>401</v>
      </c>
      <c r="Q12" s="7" t="s">
        <v>401</v>
      </c>
      <c r="R12" s="7" t="s">
        <v>401</v>
      </c>
      <c r="S12" s="7" t="s">
        <v>401</v>
      </c>
      <c r="T12" s="7" t="s">
        <v>401</v>
      </c>
      <c r="U12" s="7" t="s">
        <v>401</v>
      </c>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t="s">
        <v>401</v>
      </c>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row>
    <row r="13" spans="1:180" ht="42" x14ac:dyDescent="0.3">
      <c r="A13" s="38" t="s">
        <v>398</v>
      </c>
      <c r="B13" s="39" t="s">
        <v>399</v>
      </c>
      <c r="C13" s="40" t="s">
        <v>421</v>
      </c>
      <c r="D13" s="7">
        <f t="shared" si="0"/>
        <v>9</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t="s">
        <v>401</v>
      </c>
      <c r="AR13" s="7" t="s">
        <v>401</v>
      </c>
      <c r="AS13" s="7" t="s">
        <v>401</v>
      </c>
      <c r="AT13" s="7" t="s">
        <v>401</v>
      </c>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t="s">
        <v>401</v>
      </c>
      <c r="EC13" s="7" t="s">
        <v>401</v>
      </c>
      <c r="ED13" s="7" t="s">
        <v>401</v>
      </c>
      <c r="EE13" s="7"/>
      <c r="EF13" s="7" t="s">
        <v>401</v>
      </c>
      <c r="EG13" s="7" t="s">
        <v>401</v>
      </c>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row>
    <row r="14" spans="1:180" x14ac:dyDescent="0.3">
      <c r="A14" s="38" t="s">
        <v>398</v>
      </c>
      <c r="B14" s="44" t="s">
        <v>406</v>
      </c>
      <c r="C14" s="45" t="s">
        <v>422</v>
      </c>
      <c r="D14" s="7">
        <f t="shared" si="0"/>
        <v>8</v>
      </c>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t="s">
        <v>401</v>
      </c>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t="s">
        <v>401</v>
      </c>
      <c r="EZ14" s="7"/>
      <c r="FA14" s="7" t="s">
        <v>401</v>
      </c>
      <c r="FB14" s="7"/>
      <c r="FC14" s="7"/>
      <c r="FD14" s="7" t="s">
        <v>401</v>
      </c>
      <c r="FE14" s="7" t="s">
        <v>401</v>
      </c>
      <c r="FF14" s="7" t="s">
        <v>401</v>
      </c>
      <c r="FG14" s="7" t="s">
        <v>401</v>
      </c>
      <c r="FH14" s="7" t="s">
        <v>401</v>
      </c>
      <c r="FI14" s="7"/>
      <c r="FJ14" s="7"/>
      <c r="FK14" s="7"/>
      <c r="FL14" s="7"/>
      <c r="FM14" s="7"/>
      <c r="FN14" s="7"/>
      <c r="FO14" s="7"/>
      <c r="FP14" s="7"/>
      <c r="FQ14" s="7"/>
      <c r="FR14" s="7"/>
      <c r="FS14" s="7"/>
      <c r="FT14" s="7"/>
      <c r="FU14" s="7"/>
      <c r="FV14" s="7"/>
      <c r="FW14" s="7"/>
      <c r="FX14" s="7"/>
    </row>
    <row r="15" spans="1:180" ht="56" x14ac:dyDescent="0.3">
      <c r="A15" s="38" t="s">
        <v>398</v>
      </c>
      <c r="B15" s="42" t="s">
        <v>404</v>
      </c>
      <c r="C15" s="43" t="s">
        <v>423</v>
      </c>
      <c r="D15" s="7">
        <f t="shared" si="0"/>
        <v>7</v>
      </c>
      <c r="E15" s="7"/>
      <c r="F15" s="7"/>
      <c r="G15" s="7"/>
      <c r="H15" s="7"/>
      <c r="I15" s="7"/>
      <c r="J15" s="7"/>
      <c r="K15" s="7"/>
      <c r="L15" s="7" t="s">
        <v>401</v>
      </c>
      <c r="M15" s="7" t="s">
        <v>401</v>
      </c>
      <c r="N15" s="7"/>
      <c r="O15" s="7"/>
      <c r="P15" s="7"/>
      <c r="Q15" s="7"/>
      <c r="R15" s="7"/>
      <c r="S15" s="7"/>
      <c r="T15" s="7"/>
      <c r="U15" s="7"/>
      <c r="V15" s="7" t="s">
        <v>401</v>
      </c>
      <c r="W15" s="7" t="s">
        <v>401</v>
      </c>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t="s">
        <v>401</v>
      </c>
      <c r="FP15" s="7" t="s">
        <v>401</v>
      </c>
      <c r="FQ15" s="7" t="s">
        <v>401</v>
      </c>
      <c r="FR15" s="7"/>
      <c r="FS15" s="7"/>
      <c r="FT15" s="7"/>
      <c r="FU15" s="7"/>
      <c r="FV15" s="7"/>
      <c r="FW15" s="7"/>
      <c r="FX15" s="7"/>
    </row>
    <row r="16" spans="1:180" x14ac:dyDescent="0.3">
      <c r="A16" s="38" t="s">
        <v>398</v>
      </c>
      <c r="B16" s="38" t="s">
        <v>424</v>
      </c>
      <c r="C16" s="41" t="s">
        <v>425</v>
      </c>
      <c r="D16" s="7">
        <f t="shared" si="0"/>
        <v>3</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t="s">
        <v>401</v>
      </c>
      <c r="FS16" s="7" t="s">
        <v>401</v>
      </c>
      <c r="FT16" s="7"/>
      <c r="FU16" s="7" t="s">
        <v>401</v>
      </c>
      <c r="FV16" s="7"/>
      <c r="FW16" s="7"/>
      <c r="FX16" s="7"/>
    </row>
    <row r="17" spans="1:180" ht="84" x14ac:dyDescent="0.3">
      <c r="A17" s="38" t="s">
        <v>411</v>
      </c>
      <c r="B17" s="53" t="s">
        <v>426</v>
      </c>
      <c r="C17" s="54" t="s">
        <v>427</v>
      </c>
      <c r="D17" s="7">
        <f t="shared" si="0"/>
        <v>3</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t="s">
        <v>401</v>
      </c>
      <c r="FG17" s="7" t="s">
        <v>401</v>
      </c>
      <c r="FH17" s="7" t="s">
        <v>401</v>
      </c>
      <c r="FI17" s="7"/>
      <c r="FJ17" s="7"/>
      <c r="FK17" s="7"/>
      <c r="FL17" s="7"/>
      <c r="FM17" s="7"/>
      <c r="FN17" s="7"/>
      <c r="FO17" s="7"/>
      <c r="FP17" s="7"/>
      <c r="FQ17" s="7"/>
      <c r="FR17" s="7"/>
      <c r="FS17" s="7"/>
      <c r="FT17" s="7"/>
      <c r="FU17" s="7"/>
      <c r="FV17" s="7"/>
      <c r="FW17" s="7"/>
      <c r="FX17" s="7"/>
    </row>
    <row r="18" spans="1:180" ht="56" x14ac:dyDescent="0.3">
      <c r="A18" s="38" t="s">
        <v>398</v>
      </c>
      <c r="B18" s="39" t="s">
        <v>399</v>
      </c>
      <c r="C18" s="40" t="s">
        <v>428</v>
      </c>
      <c r="D18" s="7">
        <f t="shared" si="0"/>
        <v>3</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t="s">
        <v>401</v>
      </c>
      <c r="FJ18" s="7" t="s">
        <v>401</v>
      </c>
      <c r="FK18" s="7" t="s">
        <v>401</v>
      </c>
      <c r="FL18" s="7"/>
      <c r="FM18" s="7"/>
      <c r="FN18" s="7"/>
      <c r="FO18" s="7"/>
      <c r="FP18" s="7"/>
      <c r="FQ18" s="7"/>
      <c r="FR18" s="7"/>
      <c r="FS18" s="7"/>
      <c r="FT18" s="7"/>
      <c r="FU18" s="7"/>
      <c r="FV18" s="7"/>
      <c r="FW18" s="7"/>
      <c r="FX18" s="7"/>
    </row>
    <row r="19" spans="1:180" ht="28" x14ac:dyDescent="0.3">
      <c r="A19" s="38" t="s">
        <v>411</v>
      </c>
      <c r="B19" s="48" t="s">
        <v>412</v>
      </c>
      <c r="C19" s="49" t="s">
        <v>429</v>
      </c>
      <c r="D19" s="7">
        <f t="shared" si="0"/>
        <v>3</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t="s">
        <v>401</v>
      </c>
      <c r="DS19" s="7" t="s">
        <v>401</v>
      </c>
      <c r="DT19" s="7"/>
      <c r="DU19" s="7"/>
      <c r="DV19" s="7" t="s">
        <v>401</v>
      </c>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row>
    <row r="20" spans="1:180" ht="70" x14ac:dyDescent="0.3">
      <c r="A20" s="38" t="s">
        <v>411</v>
      </c>
      <c r="B20" s="48" t="s">
        <v>412</v>
      </c>
      <c r="C20" s="49" t="s">
        <v>430</v>
      </c>
      <c r="D20" s="7">
        <f t="shared" si="0"/>
        <v>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t="s">
        <v>401</v>
      </c>
      <c r="FG20" s="7" t="s">
        <v>401</v>
      </c>
      <c r="FH20" s="7" t="s">
        <v>401</v>
      </c>
      <c r="FI20" s="7"/>
      <c r="FJ20" s="7"/>
      <c r="FK20" s="7"/>
      <c r="FL20" s="7"/>
      <c r="FM20" s="7"/>
      <c r="FN20" s="7"/>
      <c r="FO20" s="7"/>
      <c r="FP20" s="7"/>
      <c r="FQ20" s="7"/>
      <c r="FR20" s="7"/>
      <c r="FS20" s="7"/>
      <c r="FT20" s="7"/>
      <c r="FU20" s="7"/>
      <c r="FV20" s="7"/>
      <c r="FW20" s="7"/>
      <c r="FX20" s="7"/>
    </row>
    <row r="21" spans="1:180" ht="28" x14ac:dyDescent="0.3">
      <c r="A21" s="38" t="s">
        <v>398</v>
      </c>
      <c r="B21" s="38" t="s">
        <v>431</v>
      </c>
      <c r="C21" s="41" t="s">
        <v>432</v>
      </c>
      <c r="D21" s="7">
        <f t="shared" si="0"/>
        <v>3</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t="s">
        <v>401</v>
      </c>
      <c r="FG21" s="7" t="s">
        <v>401</v>
      </c>
      <c r="FH21" s="7" t="s">
        <v>401</v>
      </c>
      <c r="FI21" s="7"/>
      <c r="FJ21" s="7"/>
      <c r="FK21" s="7"/>
      <c r="FL21" s="7"/>
      <c r="FM21" s="7"/>
      <c r="FN21" s="7"/>
      <c r="FO21" s="7"/>
      <c r="FP21" s="7"/>
      <c r="FQ21" s="7"/>
      <c r="FR21" s="7"/>
      <c r="FS21" s="7"/>
      <c r="FT21" s="7"/>
      <c r="FU21" s="7"/>
      <c r="FV21" s="7"/>
      <c r="FW21" s="7"/>
      <c r="FX21" s="7"/>
    </row>
    <row r="22" spans="1:180" ht="56" x14ac:dyDescent="0.3">
      <c r="A22" s="38" t="s">
        <v>398</v>
      </c>
      <c r="B22" s="55" t="s">
        <v>433</v>
      </c>
      <c r="C22" s="56" t="s">
        <v>434</v>
      </c>
      <c r="D22" s="7">
        <f t="shared" si="0"/>
        <v>3</v>
      </c>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t="s">
        <v>401</v>
      </c>
      <c r="CP22" s="7" t="s">
        <v>401</v>
      </c>
      <c r="CQ22" s="7" t="s">
        <v>401</v>
      </c>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row>
    <row r="23" spans="1:180" ht="56" x14ac:dyDescent="0.3">
      <c r="A23" s="38" t="s">
        <v>411</v>
      </c>
      <c r="B23" s="57" t="s">
        <v>435</v>
      </c>
      <c r="C23" s="58" t="s">
        <v>436</v>
      </c>
      <c r="D23" s="7">
        <f t="shared" si="0"/>
        <v>3</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t="s">
        <v>401</v>
      </c>
      <c r="CF23" s="7" t="s">
        <v>401</v>
      </c>
      <c r="CG23" s="7" t="s">
        <v>401</v>
      </c>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row>
    <row r="24" spans="1:180" ht="56" x14ac:dyDescent="0.3">
      <c r="A24" s="38" t="s">
        <v>398</v>
      </c>
      <c r="B24" s="59" t="s">
        <v>437</v>
      </c>
      <c r="C24" s="60" t="s">
        <v>438</v>
      </c>
      <c r="D24" s="7">
        <f t="shared" si="0"/>
        <v>3</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t="s">
        <v>401</v>
      </c>
      <c r="CD24" s="7"/>
      <c r="CE24" s="7"/>
      <c r="CF24" s="7" t="s">
        <v>401</v>
      </c>
      <c r="CG24" s="7" t="s">
        <v>401</v>
      </c>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row>
    <row r="25" spans="1:180" ht="70" x14ac:dyDescent="0.3">
      <c r="A25" s="38" t="s">
        <v>411</v>
      </c>
      <c r="B25" s="46" t="s">
        <v>409</v>
      </c>
      <c r="C25" s="47" t="s">
        <v>439</v>
      </c>
      <c r="D25" s="7">
        <f t="shared" si="0"/>
        <v>2</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t="s">
        <v>401</v>
      </c>
      <c r="CF25" s="7" t="s">
        <v>401</v>
      </c>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row>
    <row r="26" spans="1:180" ht="70" x14ac:dyDescent="0.3">
      <c r="A26" s="38" t="s">
        <v>411</v>
      </c>
      <c r="B26" s="46" t="s">
        <v>409</v>
      </c>
      <c r="C26" s="47" t="s">
        <v>440</v>
      </c>
      <c r="D26" s="7">
        <f t="shared" si="0"/>
        <v>2</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t="s">
        <v>401</v>
      </c>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t="s">
        <v>401</v>
      </c>
      <c r="FO26" s="7"/>
      <c r="FP26" s="7"/>
      <c r="FQ26" s="7"/>
      <c r="FR26" s="7"/>
      <c r="FS26" s="7"/>
      <c r="FT26" s="7"/>
      <c r="FU26" s="7"/>
      <c r="FV26" s="7"/>
      <c r="FW26" s="7"/>
      <c r="FX26" s="7"/>
    </row>
    <row r="27" spans="1:180" ht="28" x14ac:dyDescent="0.3">
      <c r="A27" s="38" t="s">
        <v>411</v>
      </c>
      <c r="B27" s="53" t="s">
        <v>426</v>
      </c>
      <c r="C27" s="54" t="s">
        <v>441</v>
      </c>
      <c r="D27" s="7">
        <f t="shared" si="0"/>
        <v>2</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t="s">
        <v>401</v>
      </c>
      <c r="AV27" s="7"/>
      <c r="AW27" s="7"/>
      <c r="AX27" s="7"/>
      <c r="AY27" s="7" t="s">
        <v>401</v>
      </c>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row>
    <row r="28" spans="1:180" ht="28" x14ac:dyDescent="0.3">
      <c r="A28" s="38" t="s">
        <v>411</v>
      </c>
      <c r="B28" s="48" t="s">
        <v>412</v>
      </c>
      <c r="C28" s="49" t="s">
        <v>442</v>
      </c>
      <c r="D28" s="7">
        <f t="shared" si="0"/>
        <v>2</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t="s">
        <v>401</v>
      </c>
      <c r="CM28" s="7" t="s">
        <v>401</v>
      </c>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row>
    <row r="29" spans="1:180" ht="28" x14ac:dyDescent="0.3">
      <c r="A29" s="38" t="s">
        <v>411</v>
      </c>
      <c r="B29" s="48" t="s">
        <v>412</v>
      </c>
      <c r="C29" s="49" t="s">
        <v>443</v>
      </c>
      <c r="D29" s="7">
        <f t="shared" si="0"/>
        <v>2</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t="s">
        <v>401</v>
      </c>
      <c r="CS29" s="7" t="s">
        <v>401</v>
      </c>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180" ht="70" x14ac:dyDescent="0.3">
      <c r="A30" s="38" t="s">
        <v>411</v>
      </c>
      <c r="B30" s="48" t="s">
        <v>412</v>
      </c>
      <c r="C30" s="49" t="s">
        <v>444</v>
      </c>
      <c r="D30" s="7">
        <f t="shared" si="0"/>
        <v>2</v>
      </c>
      <c r="E30" s="7"/>
      <c r="F30" s="7"/>
      <c r="G30" s="7"/>
      <c r="H30" s="7"/>
      <c r="I30" s="7"/>
      <c r="J30" s="7"/>
      <c r="K30" s="7"/>
      <c r="L30" s="7"/>
      <c r="M30" s="7"/>
      <c r="N30" s="7"/>
      <c r="O30" s="7"/>
      <c r="P30" s="7"/>
      <c r="Q30" s="7"/>
      <c r="R30" s="7"/>
      <c r="S30" s="7"/>
      <c r="T30" s="7"/>
      <c r="U30" s="7"/>
      <c r="V30" s="7" t="s">
        <v>401</v>
      </c>
      <c r="W30" s="7" t="s">
        <v>401</v>
      </c>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row>
    <row r="31" spans="1:180" ht="56" x14ac:dyDescent="0.3">
      <c r="A31" s="38" t="s">
        <v>411</v>
      </c>
      <c r="B31" s="48" t="s">
        <v>412</v>
      </c>
      <c r="C31" s="49" t="s">
        <v>445</v>
      </c>
      <c r="D31" s="7">
        <f t="shared" si="0"/>
        <v>2</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t="s">
        <v>401</v>
      </c>
      <c r="CQ31" s="7" t="s">
        <v>401</v>
      </c>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row>
    <row r="32" spans="1:180" ht="70" x14ac:dyDescent="0.3">
      <c r="A32" s="38" t="s">
        <v>411</v>
      </c>
      <c r="B32" s="48" t="s">
        <v>412</v>
      </c>
      <c r="C32" s="49" t="s">
        <v>446</v>
      </c>
      <c r="D32" s="7">
        <f t="shared" si="0"/>
        <v>2</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t="s">
        <v>401</v>
      </c>
      <c r="CN32" s="7"/>
      <c r="CO32" s="7" t="s">
        <v>401</v>
      </c>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row>
    <row r="33" spans="1:180" ht="70" x14ac:dyDescent="0.3">
      <c r="A33" s="38" t="s">
        <v>411</v>
      </c>
      <c r="B33" s="48" t="s">
        <v>412</v>
      </c>
      <c r="C33" s="49" t="s">
        <v>447</v>
      </c>
      <c r="D33" s="7">
        <f t="shared" si="0"/>
        <v>2</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t="s">
        <v>401</v>
      </c>
      <c r="DO33" s="7" t="s">
        <v>401</v>
      </c>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row>
    <row r="34" spans="1:180" ht="70" x14ac:dyDescent="0.3">
      <c r="A34" s="38" t="s">
        <v>411</v>
      </c>
      <c r="B34" s="48" t="s">
        <v>412</v>
      </c>
      <c r="C34" s="49" t="s">
        <v>448</v>
      </c>
      <c r="D34" s="7">
        <f t="shared" si="0"/>
        <v>2</v>
      </c>
      <c r="E34" s="7"/>
      <c r="F34" s="7"/>
      <c r="G34" s="7"/>
      <c r="H34" s="7"/>
      <c r="I34" s="7"/>
      <c r="J34" s="7"/>
      <c r="K34" s="7"/>
      <c r="L34" s="7"/>
      <c r="M34" s="7"/>
      <c r="N34" s="7"/>
      <c r="O34" s="7"/>
      <c r="P34" s="7"/>
      <c r="Q34" s="7"/>
      <c r="R34" s="7"/>
      <c r="S34" s="7"/>
      <c r="T34" s="7"/>
      <c r="U34" s="7"/>
      <c r="V34" s="7"/>
      <c r="W34" s="7"/>
      <c r="X34" s="7"/>
      <c r="Y34" s="7"/>
      <c r="Z34" s="7" t="s">
        <v>401</v>
      </c>
      <c r="AA34" s="7"/>
      <c r="AB34" s="7" t="s">
        <v>401</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row>
    <row r="35" spans="1:180" ht="56" x14ac:dyDescent="0.3">
      <c r="A35" s="38" t="s">
        <v>411</v>
      </c>
      <c r="B35" s="38" t="s">
        <v>449</v>
      </c>
      <c r="C35" s="41" t="s">
        <v>450</v>
      </c>
      <c r="D35" s="7">
        <f t="shared" ref="D35:D66" si="1">COUNTIF(E35:FX35,"=X")</f>
        <v>2</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t="s">
        <v>401</v>
      </c>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t="s">
        <v>401</v>
      </c>
      <c r="FO35" s="7"/>
      <c r="FP35" s="7"/>
      <c r="FQ35" s="7"/>
      <c r="FR35" s="7"/>
      <c r="FS35" s="7"/>
      <c r="FT35" s="7"/>
      <c r="FU35" s="7"/>
      <c r="FV35" s="7"/>
      <c r="FW35" s="7"/>
      <c r="FX35" s="7"/>
    </row>
    <row r="36" spans="1:180" ht="42" x14ac:dyDescent="0.3">
      <c r="A36" s="38" t="s">
        <v>411</v>
      </c>
      <c r="B36" s="55" t="s">
        <v>433</v>
      </c>
      <c r="C36" s="56" t="s">
        <v>451</v>
      </c>
      <c r="D36" s="7">
        <f t="shared" si="1"/>
        <v>2</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t="s">
        <v>401</v>
      </c>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t="s">
        <v>401</v>
      </c>
      <c r="FO36" s="7"/>
      <c r="FP36" s="7"/>
      <c r="FQ36" s="7"/>
      <c r="FR36" s="7"/>
      <c r="FS36" s="7"/>
      <c r="FT36" s="7"/>
      <c r="FU36" s="7"/>
      <c r="FV36" s="7"/>
      <c r="FW36" s="7"/>
      <c r="FX36" s="7"/>
    </row>
    <row r="37" spans="1:180" ht="112" x14ac:dyDescent="0.3">
      <c r="A37" s="38" t="s">
        <v>398</v>
      </c>
      <c r="B37" s="52" t="s">
        <v>417</v>
      </c>
      <c r="C37" s="61" t="s">
        <v>452</v>
      </c>
      <c r="D37" s="7">
        <f t="shared" si="1"/>
        <v>2</v>
      </c>
      <c r="E37" s="7"/>
      <c r="F37" s="7"/>
      <c r="G37" s="7"/>
      <c r="H37" s="7"/>
      <c r="I37" s="7"/>
      <c r="J37" s="7"/>
      <c r="K37" s="7"/>
      <c r="L37" s="7"/>
      <c r="M37" s="7"/>
      <c r="N37" s="7"/>
      <c r="O37" s="7"/>
      <c r="P37" s="7"/>
      <c r="Q37" s="7"/>
      <c r="R37" s="7"/>
      <c r="S37" s="7"/>
      <c r="T37" s="7"/>
      <c r="U37" s="7"/>
      <c r="V37" s="7" t="s">
        <v>401</v>
      </c>
      <c r="W37" s="7" t="s">
        <v>401</v>
      </c>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row>
    <row r="38" spans="1:180" x14ac:dyDescent="0.3">
      <c r="A38" s="38" t="s">
        <v>398</v>
      </c>
      <c r="B38" s="52" t="s">
        <v>417</v>
      </c>
      <c r="C38" s="61" t="s">
        <v>453</v>
      </c>
      <c r="D38" s="7">
        <f t="shared" si="1"/>
        <v>2</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t="s">
        <v>401</v>
      </c>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t="s">
        <v>401</v>
      </c>
      <c r="FS38" s="7"/>
      <c r="FT38" s="7"/>
      <c r="FU38" s="7"/>
      <c r="FV38" s="7"/>
      <c r="FW38" s="7"/>
      <c r="FX38" s="7"/>
    </row>
    <row r="39" spans="1:180" ht="42" x14ac:dyDescent="0.3">
      <c r="A39" s="38" t="s">
        <v>398</v>
      </c>
      <c r="B39" s="62" t="s">
        <v>454</v>
      </c>
      <c r="C39" s="63" t="s">
        <v>455</v>
      </c>
      <c r="D39" s="7">
        <f t="shared" si="1"/>
        <v>2</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t="s">
        <v>401</v>
      </c>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t="s">
        <v>401</v>
      </c>
      <c r="FO39" s="7"/>
      <c r="FP39" s="7"/>
      <c r="FQ39" s="7"/>
      <c r="FR39" s="7"/>
      <c r="FS39" s="7"/>
      <c r="FT39" s="7"/>
      <c r="FU39" s="7"/>
      <c r="FV39" s="7"/>
      <c r="FW39" s="7"/>
      <c r="FX39" s="7"/>
    </row>
    <row r="40" spans="1:180" ht="28" x14ac:dyDescent="0.3">
      <c r="A40" s="38" t="s">
        <v>411</v>
      </c>
      <c r="B40" s="38" t="s">
        <v>456</v>
      </c>
      <c r="C40" s="41" t="s">
        <v>457</v>
      </c>
      <c r="D40" s="7">
        <f t="shared" si="1"/>
        <v>2</v>
      </c>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t="s">
        <v>401</v>
      </c>
      <c r="FC40" s="7" t="s">
        <v>401</v>
      </c>
      <c r="FD40" s="7"/>
      <c r="FE40" s="7"/>
      <c r="FF40" s="7"/>
      <c r="FG40" s="7"/>
      <c r="FH40" s="7"/>
      <c r="FI40" s="7"/>
      <c r="FJ40" s="7"/>
      <c r="FK40" s="7"/>
      <c r="FL40" s="7"/>
      <c r="FM40" s="7"/>
      <c r="FN40" s="7"/>
      <c r="FO40" s="7"/>
      <c r="FP40" s="7"/>
      <c r="FQ40" s="7"/>
      <c r="FR40" s="7"/>
      <c r="FS40" s="7"/>
      <c r="FT40" s="7"/>
      <c r="FU40" s="7"/>
      <c r="FV40" s="7"/>
      <c r="FW40" s="7"/>
      <c r="FX40" s="7"/>
    </row>
    <row r="41" spans="1:180" ht="28" x14ac:dyDescent="0.3">
      <c r="A41" s="38" t="s">
        <v>398</v>
      </c>
      <c r="B41" s="42" t="s">
        <v>404</v>
      </c>
      <c r="C41" s="43" t="s">
        <v>458</v>
      </c>
      <c r="D41" s="7">
        <f t="shared" si="1"/>
        <v>2</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t="s">
        <v>401</v>
      </c>
      <c r="EF41" s="7"/>
      <c r="EG41" s="7" t="s">
        <v>401</v>
      </c>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row>
    <row r="42" spans="1:180" x14ac:dyDescent="0.3">
      <c r="A42" s="38" t="s">
        <v>408</v>
      </c>
      <c r="B42" s="38" t="s">
        <v>459</v>
      </c>
      <c r="C42" s="41" t="s">
        <v>460</v>
      </c>
      <c r="D42" s="7">
        <f t="shared" si="1"/>
        <v>2</v>
      </c>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t="s">
        <v>401</v>
      </c>
      <c r="CS42" s="7" t="s">
        <v>401</v>
      </c>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row>
    <row r="43" spans="1:180" ht="56" x14ac:dyDescent="0.3">
      <c r="A43" s="38" t="s">
        <v>411</v>
      </c>
      <c r="B43" s="46" t="s">
        <v>409</v>
      </c>
      <c r="C43" s="47" t="s">
        <v>461</v>
      </c>
      <c r="D43" s="7">
        <f t="shared" si="1"/>
        <v>1</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t="s">
        <v>401</v>
      </c>
      <c r="FJ43" s="7"/>
      <c r="FK43" s="7"/>
      <c r="FL43" s="7"/>
      <c r="FM43" s="7"/>
      <c r="FN43" s="7"/>
      <c r="FO43" s="7"/>
      <c r="FP43" s="7"/>
      <c r="FQ43" s="7"/>
      <c r="FR43" s="7"/>
      <c r="FS43" s="7"/>
      <c r="FT43" s="7"/>
      <c r="FU43" s="7"/>
      <c r="FV43" s="7"/>
      <c r="FW43" s="7"/>
      <c r="FX43" s="7"/>
    </row>
    <row r="44" spans="1:180" ht="84" x14ac:dyDescent="0.3">
      <c r="A44" s="38" t="s">
        <v>411</v>
      </c>
      <c r="B44" s="46" t="s">
        <v>409</v>
      </c>
      <c r="C44" s="47" t="s">
        <v>462</v>
      </c>
      <c r="D44" s="7">
        <f t="shared" si="1"/>
        <v>1</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t="s">
        <v>401</v>
      </c>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row>
    <row r="45" spans="1:180" ht="112" x14ac:dyDescent="0.3">
      <c r="A45" s="38" t="s">
        <v>398</v>
      </c>
      <c r="B45" s="38" t="s">
        <v>463</v>
      </c>
      <c r="C45" s="41" t="s">
        <v>464</v>
      </c>
      <c r="D45" s="7">
        <f t="shared" si="1"/>
        <v>1</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t="s">
        <v>401</v>
      </c>
      <c r="FK45" s="7"/>
      <c r="FL45" s="7"/>
      <c r="FM45" s="7"/>
      <c r="FN45" s="7"/>
      <c r="FO45" s="7"/>
      <c r="FP45" s="7"/>
      <c r="FQ45" s="7"/>
      <c r="FR45" s="7"/>
      <c r="FS45" s="7"/>
      <c r="FT45" s="7"/>
      <c r="FU45" s="7"/>
      <c r="FV45" s="7"/>
      <c r="FW45" s="7"/>
      <c r="FX45" s="7"/>
    </row>
    <row r="46" spans="1:180" ht="84" x14ac:dyDescent="0.3">
      <c r="A46" s="38" t="s">
        <v>411</v>
      </c>
      <c r="B46" s="53" t="s">
        <v>426</v>
      </c>
      <c r="C46" s="54" t="s">
        <v>465</v>
      </c>
      <c r="D46" s="7">
        <f t="shared" si="1"/>
        <v>1</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t="s">
        <v>401</v>
      </c>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row>
    <row r="47" spans="1:180" ht="98" x14ac:dyDescent="0.3">
      <c r="A47" s="38" t="s">
        <v>411</v>
      </c>
      <c r="B47" s="53" t="s">
        <v>426</v>
      </c>
      <c r="C47" s="54" t="s">
        <v>466</v>
      </c>
      <c r="D47" s="7">
        <f t="shared" si="1"/>
        <v>1</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t="s">
        <v>401</v>
      </c>
      <c r="FB47" s="7"/>
      <c r="FC47" s="7"/>
      <c r="FD47" s="7"/>
      <c r="FE47" s="7"/>
      <c r="FF47" s="7"/>
      <c r="FG47" s="7"/>
      <c r="FH47" s="7"/>
      <c r="FI47" s="7"/>
      <c r="FJ47" s="7"/>
      <c r="FK47" s="7"/>
      <c r="FL47" s="7"/>
      <c r="FM47" s="7"/>
      <c r="FN47" s="7"/>
      <c r="FO47" s="7"/>
      <c r="FP47" s="7"/>
      <c r="FQ47" s="7"/>
      <c r="FR47" s="7"/>
      <c r="FS47" s="7"/>
      <c r="FT47" s="7"/>
      <c r="FU47" s="7"/>
      <c r="FV47" s="7"/>
      <c r="FW47" s="7"/>
      <c r="FX47" s="7"/>
    </row>
    <row r="48" spans="1:180" ht="98" x14ac:dyDescent="0.3">
      <c r="A48" s="38" t="s">
        <v>411</v>
      </c>
      <c r="B48" s="53" t="s">
        <v>426</v>
      </c>
      <c r="C48" s="54" t="s">
        <v>467</v>
      </c>
      <c r="D48" s="7">
        <f t="shared" si="1"/>
        <v>1</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t="s">
        <v>401</v>
      </c>
      <c r="EZ48" s="7"/>
      <c r="FA48" s="7"/>
      <c r="FB48" s="7"/>
      <c r="FC48" s="7"/>
      <c r="FD48" s="7"/>
      <c r="FE48" s="7"/>
      <c r="FF48" s="7"/>
      <c r="FG48" s="7"/>
      <c r="FH48" s="7"/>
      <c r="FI48" s="7"/>
      <c r="FJ48" s="7"/>
      <c r="FK48" s="7"/>
      <c r="FL48" s="7"/>
      <c r="FM48" s="7"/>
      <c r="FN48" s="7"/>
      <c r="FO48" s="7"/>
      <c r="FP48" s="7"/>
      <c r="FQ48" s="7"/>
      <c r="FR48" s="7"/>
      <c r="FS48" s="7"/>
      <c r="FT48" s="7"/>
      <c r="FU48" s="7"/>
      <c r="FV48" s="7"/>
      <c r="FW48" s="7"/>
      <c r="FX48" s="7"/>
    </row>
    <row r="49" spans="1:180" x14ac:dyDescent="0.3">
      <c r="A49" s="38" t="s">
        <v>408</v>
      </c>
      <c r="B49" s="53" t="s">
        <v>426</v>
      </c>
      <c r="C49" s="54" t="s">
        <v>468</v>
      </c>
      <c r="D49" s="7">
        <f t="shared" si="1"/>
        <v>1</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t="s">
        <v>401</v>
      </c>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row>
    <row r="50" spans="1:180" ht="56" x14ac:dyDescent="0.3">
      <c r="A50" s="38" t="s">
        <v>411</v>
      </c>
      <c r="B50" s="48" t="s">
        <v>412</v>
      </c>
      <c r="C50" s="49" t="s">
        <v>469</v>
      </c>
      <c r="D50" s="7">
        <f t="shared" si="1"/>
        <v>1</v>
      </c>
      <c r="E50" s="7"/>
      <c r="F50" s="7"/>
      <c r="G50" s="7"/>
      <c r="H50" s="7"/>
      <c r="I50" s="7"/>
      <c r="J50" s="7"/>
      <c r="K50" s="7"/>
      <c r="L50" s="7"/>
      <c r="M50" s="7"/>
      <c r="N50" s="7"/>
      <c r="O50" s="7"/>
      <c r="P50" s="7"/>
      <c r="Q50" s="7"/>
      <c r="R50" s="7"/>
      <c r="S50" s="7"/>
      <c r="T50" s="7"/>
      <c r="U50" s="7"/>
      <c r="V50" s="7"/>
      <c r="W50" s="7"/>
      <c r="X50" s="7" t="s">
        <v>401</v>
      </c>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row>
    <row r="51" spans="1:180" ht="70" x14ac:dyDescent="0.3">
      <c r="A51" s="38" t="s">
        <v>411</v>
      </c>
      <c r="B51" s="48" t="s">
        <v>412</v>
      </c>
      <c r="C51" s="49" t="s">
        <v>470</v>
      </c>
      <c r="D51" s="7">
        <f t="shared" si="1"/>
        <v>1</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t="s">
        <v>401</v>
      </c>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row>
    <row r="52" spans="1:180" ht="70" x14ac:dyDescent="0.3">
      <c r="A52" s="38" t="s">
        <v>411</v>
      </c>
      <c r="B52" s="48" t="s">
        <v>412</v>
      </c>
      <c r="C52" s="49" t="s">
        <v>471</v>
      </c>
      <c r="D52" s="7">
        <f t="shared" si="1"/>
        <v>1</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t="s">
        <v>401</v>
      </c>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row>
    <row r="53" spans="1:180" ht="70" x14ac:dyDescent="0.3">
      <c r="A53" s="38" t="s">
        <v>411</v>
      </c>
      <c r="B53" s="48" t="s">
        <v>412</v>
      </c>
      <c r="C53" s="49" t="s">
        <v>472</v>
      </c>
      <c r="D53" s="7">
        <f t="shared" si="1"/>
        <v>1</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t="s">
        <v>401</v>
      </c>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row>
    <row r="54" spans="1:180" ht="56" x14ac:dyDescent="0.3">
      <c r="A54" s="38" t="s">
        <v>411</v>
      </c>
      <c r="B54" s="48" t="s">
        <v>412</v>
      </c>
      <c r="C54" s="49" t="s">
        <v>473</v>
      </c>
      <c r="D54" s="7">
        <f t="shared" si="1"/>
        <v>1</v>
      </c>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t="s">
        <v>401</v>
      </c>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row>
    <row r="55" spans="1:180" ht="70" x14ac:dyDescent="0.3">
      <c r="A55" s="38" t="s">
        <v>411</v>
      </c>
      <c r="B55" s="48" t="s">
        <v>412</v>
      </c>
      <c r="C55" s="49" t="s">
        <v>474</v>
      </c>
      <c r="D55" s="7">
        <f t="shared" si="1"/>
        <v>1</v>
      </c>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t="s">
        <v>401</v>
      </c>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row>
    <row r="56" spans="1:180" ht="70" x14ac:dyDescent="0.3">
      <c r="A56" s="38" t="s">
        <v>411</v>
      </c>
      <c r="B56" s="48" t="s">
        <v>412</v>
      </c>
      <c r="C56" s="49" t="s">
        <v>475</v>
      </c>
      <c r="D56" s="7">
        <f t="shared" si="1"/>
        <v>1</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t="s">
        <v>401</v>
      </c>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row>
    <row r="57" spans="1:180" ht="70" x14ac:dyDescent="0.3">
      <c r="A57" s="38" t="s">
        <v>411</v>
      </c>
      <c r="B57" s="48" t="s">
        <v>412</v>
      </c>
      <c r="C57" s="49" t="s">
        <v>476</v>
      </c>
      <c r="D57" s="7">
        <f t="shared" si="1"/>
        <v>1</v>
      </c>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t="s">
        <v>401</v>
      </c>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row>
    <row r="58" spans="1:180" ht="70" x14ac:dyDescent="0.3">
      <c r="A58" s="38" t="s">
        <v>411</v>
      </c>
      <c r="B58" s="48" t="s">
        <v>412</v>
      </c>
      <c r="C58" s="49" t="s">
        <v>477</v>
      </c>
      <c r="D58" s="7">
        <f t="shared" si="1"/>
        <v>1</v>
      </c>
      <c r="E58" s="7"/>
      <c r="F58" s="7"/>
      <c r="G58" s="7"/>
      <c r="H58" s="7"/>
      <c r="I58" s="7"/>
      <c r="J58" s="7"/>
      <c r="K58" s="7"/>
      <c r="L58" s="7"/>
      <c r="M58" s="7"/>
      <c r="N58" s="7"/>
      <c r="O58" s="7"/>
      <c r="P58" s="7"/>
      <c r="Q58" s="7"/>
      <c r="R58" s="7"/>
      <c r="S58" s="7"/>
      <c r="T58" s="7"/>
      <c r="U58" s="7"/>
      <c r="V58" s="7"/>
      <c r="W58" s="7"/>
      <c r="X58" s="7"/>
      <c r="Y58" s="7"/>
      <c r="Z58" s="7"/>
      <c r="AA58" s="7" t="s">
        <v>401</v>
      </c>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row>
    <row r="59" spans="1:180" ht="70" x14ac:dyDescent="0.3">
      <c r="A59" s="38" t="s">
        <v>411</v>
      </c>
      <c r="B59" s="48" t="s">
        <v>412</v>
      </c>
      <c r="C59" s="49" t="s">
        <v>478</v>
      </c>
      <c r="D59" s="7">
        <f t="shared" si="1"/>
        <v>1</v>
      </c>
      <c r="E59" s="7"/>
      <c r="F59" s="7"/>
      <c r="G59" s="7"/>
      <c r="H59" s="7"/>
      <c r="I59" s="7"/>
      <c r="J59" s="7"/>
      <c r="K59" s="7"/>
      <c r="L59" s="7"/>
      <c r="M59" s="7"/>
      <c r="N59" s="7"/>
      <c r="O59" s="7"/>
      <c r="P59" s="7"/>
      <c r="Q59" s="7"/>
      <c r="R59" s="7"/>
      <c r="S59" s="7"/>
      <c r="T59" s="7"/>
      <c r="U59" s="7"/>
      <c r="V59" s="7"/>
      <c r="W59" s="7"/>
      <c r="X59" s="7"/>
      <c r="Y59" s="7" t="s">
        <v>401</v>
      </c>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row>
    <row r="60" spans="1:180" ht="70" x14ac:dyDescent="0.3">
      <c r="A60" s="38" t="s">
        <v>411</v>
      </c>
      <c r="B60" s="48" t="s">
        <v>412</v>
      </c>
      <c r="C60" s="49" t="s">
        <v>479</v>
      </c>
      <c r="D60" s="7">
        <f t="shared" si="1"/>
        <v>1</v>
      </c>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t="s">
        <v>401</v>
      </c>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row>
    <row r="61" spans="1:180" ht="70" x14ac:dyDescent="0.3">
      <c r="A61" s="38" t="s">
        <v>411</v>
      </c>
      <c r="B61" s="48" t="s">
        <v>412</v>
      </c>
      <c r="C61" s="49" t="s">
        <v>480</v>
      </c>
      <c r="D61" s="7">
        <f t="shared" si="1"/>
        <v>1</v>
      </c>
      <c r="E61" s="7"/>
      <c r="F61" s="7"/>
      <c r="G61" s="7"/>
      <c r="H61" s="7"/>
      <c r="I61" s="7"/>
      <c r="J61" s="7"/>
      <c r="K61" s="7"/>
      <c r="L61" s="7"/>
      <c r="M61" s="7"/>
      <c r="N61" s="7"/>
      <c r="O61" s="7"/>
      <c r="P61" s="7"/>
      <c r="Q61" s="7"/>
      <c r="R61" s="7"/>
      <c r="S61" s="7"/>
      <c r="T61" s="7"/>
      <c r="U61" s="7"/>
      <c r="V61" s="7"/>
      <c r="W61" s="7"/>
      <c r="X61" s="7"/>
      <c r="Y61" s="7"/>
      <c r="Z61" s="7"/>
      <c r="AA61" s="7"/>
      <c r="AB61" s="7"/>
      <c r="AC61" s="7" t="s">
        <v>401</v>
      </c>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row>
    <row r="62" spans="1:180" ht="70" x14ac:dyDescent="0.3">
      <c r="A62" s="38" t="s">
        <v>411</v>
      </c>
      <c r="B62" s="48" t="s">
        <v>412</v>
      </c>
      <c r="C62" s="49" t="s">
        <v>481</v>
      </c>
      <c r="D62" s="7">
        <f t="shared" si="1"/>
        <v>1</v>
      </c>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t="s">
        <v>401</v>
      </c>
      <c r="FE62" s="7"/>
      <c r="FF62" s="7"/>
      <c r="FG62" s="7"/>
      <c r="FH62" s="7"/>
      <c r="FI62" s="7"/>
      <c r="FJ62" s="7"/>
      <c r="FK62" s="7"/>
      <c r="FL62" s="7"/>
      <c r="FM62" s="7"/>
      <c r="FN62" s="7"/>
      <c r="FO62" s="7"/>
      <c r="FP62" s="7"/>
      <c r="FQ62" s="7"/>
      <c r="FR62" s="7"/>
      <c r="FS62" s="7"/>
      <c r="FT62" s="7"/>
      <c r="FU62" s="7"/>
      <c r="FV62" s="7"/>
      <c r="FW62" s="7"/>
      <c r="FX62" s="7"/>
    </row>
    <row r="63" spans="1:180" ht="70" x14ac:dyDescent="0.3">
      <c r="A63" s="38" t="s">
        <v>411</v>
      </c>
      <c r="B63" s="48" t="s">
        <v>412</v>
      </c>
      <c r="C63" s="49" t="s">
        <v>482</v>
      </c>
      <c r="D63" s="7">
        <f t="shared" si="1"/>
        <v>1</v>
      </c>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t="s">
        <v>401</v>
      </c>
      <c r="FC63" s="7"/>
      <c r="FD63" s="7"/>
      <c r="FE63" s="7"/>
      <c r="FF63" s="7"/>
      <c r="FG63" s="7"/>
      <c r="FH63" s="7"/>
      <c r="FI63" s="7"/>
      <c r="FJ63" s="7"/>
      <c r="FK63" s="7"/>
      <c r="FL63" s="7"/>
      <c r="FM63" s="7"/>
      <c r="FN63" s="7"/>
      <c r="FO63" s="7"/>
      <c r="FP63" s="7"/>
      <c r="FQ63" s="7"/>
      <c r="FR63" s="7"/>
      <c r="FS63" s="7"/>
      <c r="FT63" s="7"/>
      <c r="FU63" s="7"/>
      <c r="FV63" s="7"/>
      <c r="FW63" s="7"/>
      <c r="FX63" s="7"/>
    </row>
    <row r="64" spans="1:180" ht="70" x14ac:dyDescent="0.3">
      <c r="A64" s="38" t="s">
        <v>411</v>
      </c>
      <c r="B64" s="48" t="s">
        <v>412</v>
      </c>
      <c r="C64" s="49" t="s">
        <v>483</v>
      </c>
      <c r="D64" s="7">
        <f t="shared" si="1"/>
        <v>1</v>
      </c>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t="s">
        <v>401</v>
      </c>
      <c r="EZ64" s="7"/>
      <c r="FA64" s="7"/>
      <c r="FB64" s="7"/>
      <c r="FC64" s="7"/>
      <c r="FD64" s="7"/>
      <c r="FE64" s="7"/>
      <c r="FF64" s="7"/>
      <c r="FG64" s="7"/>
      <c r="FH64" s="7"/>
      <c r="FI64" s="7"/>
      <c r="FJ64" s="7"/>
      <c r="FK64" s="7"/>
      <c r="FL64" s="7"/>
      <c r="FM64" s="7"/>
      <c r="FN64" s="7"/>
      <c r="FO64" s="7"/>
      <c r="FP64" s="7"/>
      <c r="FQ64" s="7"/>
      <c r="FR64" s="7"/>
      <c r="FS64" s="7"/>
      <c r="FT64" s="7"/>
      <c r="FU64" s="7"/>
      <c r="FV64" s="7"/>
      <c r="FW64" s="7"/>
      <c r="FX64" s="7"/>
    </row>
    <row r="65" spans="1:180" ht="56" x14ac:dyDescent="0.3">
      <c r="A65" s="38" t="s">
        <v>411</v>
      </c>
      <c r="B65" s="48" t="s">
        <v>412</v>
      </c>
      <c r="C65" s="49" t="s">
        <v>484</v>
      </c>
      <c r="D65" s="7">
        <f t="shared" si="1"/>
        <v>1</v>
      </c>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t="s">
        <v>401</v>
      </c>
      <c r="FA65" s="7"/>
      <c r="FB65" s="7"/>
      <c r="FC65" s="7"/>
      <c r="FD65" s="7"/>
      <c r="FE65" s="7"/>
      <c r="FF65" s="7"/>
      <c r="FG65" s="7"/>
      <c r="FH65" s="7"/>
      <c r="FI65" s="7"/>
      <c r="FJ65" s="7"/>
      <c r="FK65" s="7"/>
      <c r="FL65" s="7"/>
      <c r="FM65" s="7"/>
      <c r="FN65" s="7"/>
      <c r="FO65" s="7"/>
      <c r="FP65" s="7"/>
      <c r="FQ65" s="7"/>
      <c r="FR65" s="7"/>
      <c r="FS65" s="7"/>
      <c r="FT65" s="7"/>
      <c r="FU65" s="7"/>
      <c r="FV65" s="7"/>
      <c r="FW65" s="7"/>
      <c r="FX65" s="7"/>
    </row>
    <row r="66" spans="1:180" ht="70" x14ac:dyDescent="0.3">
      <c r="A66" s="38" t="s">
        <v>411</v>
      </c>
      <c r="B66" s="48" t="s">
        <v>412</v>
      </c>
      <c r="C66" s="49" t="s">
        <v>485</v>
      </c>
      <c r="D66" s="7">
        <f t="shared" si="1"/>
        <v>1</v>
      </c>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t="s">
        <v>401</v>
      </c>
      <c r="FF66" s="7"/>
      <c r="FG66" s="7"/>
      <c r="FH66" s="7"/>
      <c r="FI66" s="7"/>
      <c r="FJ66" s="7"/>
      <c r="FK66" s="7"/>
      <c r="FL66" s="7"/>
      <c r="FM66" s="7"/>
      <c r="FN66" s="7"/>
      <c r="FO66" s="7"/>
      <c r="FP66" s="7"/>
      <c r="FQ66" s="7"/>
      <c r="FR66" s="7"/>
      <c r="FS66" s="7"/>
      <c r="FT66" s="7"/>
      <c r="FU66" s="7"/>
      <c r="FV66" s="7"/>
      <c r="FW66" s="7"/>
      <c r="FX66" s="7"/>
    </row>
    <row r="67" spans="1:180" ht="84" x14ac:dyDescent="0.3">
      <c r="A67" s="38" t="s">
        <v>411</v>
      </c>
      <c r="B67" s="48" t="s">
        <v>412</v>
      </c>
      <c r="C67" s="49" t="s">
        <v>486</v>
      </c>
      <c r="D67" s="7">
        <f t="shared" ref="D67:D90" si="2">COUNTIF(E67:FX67,"=X")</f>
        <v>1</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t="s">
        <v>401</v>
      </c>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row>
    <row r="68" spans="1:180" ht="84" x14ac:dyDescent="0.3">
      <c r="A68" s="38" t="s">
        <v>411</v>
      </c>
      <c r="B68" s="48" t="s">
        <v>412</v>
      </c>
      <c r="C68" s="49" t="s">
        <v>487</v>
      </c>
      <c r="D68" s="7">
        <f t="shared" si="2"/>
        <v>1</v>
      </c>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t="s">
        <v>401</v>
      </c>
      <c r="FB68" s="7"/>
      <c r="FC68" s="7"/>
      <c r="FD68" s="7"/>
      <c r="FE68" s="7"/>
      <c r="FF68" s="7"/>
      <c r="FG68" s="7"/>
      <c r="FH68" s="7"/>
      <c r="FI68" s="7"/>
      <c r="FJ68" s="7"/>
      <c r="FK68" s="7"/>
      <c r="FL68" s="7"/>
      <c r="FM68" s="7"/>
      <c r="FN68" s="7"/>
      <c r="FO68" s="7"/>
      <c r="FP68" s="7"/>
      <c r="FQ68" s="7"/>
      <c r="FR68" s="7"/>
      <c r="FS68" s="7"/>
      <c r="FT68" s="7"/>
      <c r="FU68" s="7"/>
      <c r="FV68" s="7"/>
      <c r="FW68" s="7"/>
      <c r="FX68" s="7"/>
    </row>
    <row r="69" spans="1:180" ht="126" x14ac:dyDescent="0.3">
      <c r="A69" s="38" t="s">
        <v>411</v>
      </c>
      <c r="B69" s="48" t="s">
        <v>412</v>
      </c>
      <c r="C69" s="49" t="s">
        <v>488</v>
      </c>
      <c r="D69" s="7">
        <f t="shared" si="2"/>
        <v>1</v>
      </c>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t="s">
        <v>401</v>
      </c>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row>
    <row r="70" spans="1:180" ht="56" x14ac:dyDescent="0.3">
      <c r="A70" s="38" t="s">
        <v>411</v>
      </c>
      <c r="B70" s="55" t="s">
        <v>433</v>
      </c>
      <c r="C70" s="56" t="s">
        <v>489</v>
      </c>
      <c r="D70" s="7">
        <f t="shared" si="2"/>
        <v>1</v>
      </c>
      <c r="E70" s="7"/>
      <c r="F70" s="7"/>
      <c r="G70" s="7"/>
      <c r="H70" s="7"/>
      <c r="I70" s="7"/>
      <c r="J70" s="7"/>
      <c r="K70" s="7"/>
      <c r="L70" s="7"/>
      <c r="M70" s="7"/>
      <c r="N70" s="7"/>
      <c r="O70" s="7"/>
      <c r="P70" s="7"/>
      <c r="Q70" s="7"/>
      <c r="R70" s="7"/>
      <c r="S70" s="7"/>
      <c r="T70" s="7"/>
      <c r="U70" s="7"/>
      <c r="V70" s="7"/>
      <c r="W70" s="7"/>
      <c r="X70" s="7"/>
      <c r="Y70" s="7"/>
      <c r="Z70" s="7"/>
      <c r="AA70" s="7"/>
      <c r="AB70" s="7"/>
      <c r="AC70" s="7" t="s">
        <v>401</v>
      </c>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row>
    <row r="71" spans="1:180" ht="70" x14ac:dyDescent="0.3">
      <c r="A71" s="38" t="s">
        <v>411</v>
      </c>
      <c r="B71" s="55" t="s">
        <v>433</v>
      </c>
      <c r="C71" s="56" t="s">
        <v>490</v>
      </c>
      <c r="D71" s="7">
        <f t="shared" si="2"/>
        <v>1</v>
      </c>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t="s">
        <v>401</v>
      </c>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row>
    <row r="72" spans="1:180" ht="42" x14ac:dyDescent="0.3">
      <c r="A72" s="38" t="s">
        <v>398</v>
      </c>
      <c r="B72" s="55" t="s">
        <v>433</v>
      </c>
      <c r="C72" s="56" t="s">
        <v>491</v>
      </c>
      <c r="D72" s="7">
        <f t="shared" si="2"/>
        <v>1</v>
      </c>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t="s">
        <v>401</v>
      </c>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row>
    <row r="73" spans="1:180" ht="98" x14ac:dyDescent="0.3">
      <c r="A73" s="38" t="s">
        <v>398</v>
      </c>
      <c r="B73" s="38" t="s">
        <v>492</v>
      </c>
      <c r="C73" s="41" t="s">
        <v>493</v>
      </c>
      <c r="D73" s="7">
        <f t="shared" si="2"/>
        <v>1</v>
      </c>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t="s">
        <v>401</v>
      </c>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row>
    <row r="74" spans="1:180" ht="28" x14ac:dyDescent="0.3">
      <c r="A74" s="38" t="s">
        <v>398</v>
      </c>
      <c r="B74" s="52" t="s">
        <v>417</v>
      </c>
      <c r="C74" s="64" t="s">
        <v>494</v>
      </c>
      <c r="D74" s="7">
        <f t="shared" si="2"/>
        <v>1</v>
      </c>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t="s">
        <v>401</v>
      </c>
      <c r="FM74" s="7"/>
      <c r="FN74" s="7"/>
      <c r="FO74" s="7"/>
      <c r="FP74" s="7"/>
      <c r="FQ74" s="7"/>
      <c r="FR74" s="7"/>
      <c r="FS74" s="7"/>
      <c r="FT74" s="7"/>
      <c r="FU74" s="7"/>
      <c r="FV74" s="7"/>
      <c r="FW74" s="7"/>
      <c r="FX74" s="7"/>
    </row>
    <row r="75" spans="1:180" ht="42" x14ac:dyDescent="0.3">
      <c r="A75" s="38" t="s">
        <v>398</v>
      </c>
      <c r="B75" s="52" t="s">
        <v>417</v>
      </c>
      <c r="C75" s="64" t="s">
        <v>495</v>
      </c>
      <c r="D75" s="7">
        <f t="shared" si="2"/>
        <v>1</v>
      </c>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t="s">
        <v>401</v>
      </c>
      <c r="FE75" s="7"/>
      <c r="FF75" s="7"/>
      <c r="FG75" s="7"/>
      <c r="FH75" s="7"/>
      <c r="FI75" s="7"/>
      <c r="FJ75" s="7"/>
      <c r="FK75" s="7"/>
      <c r="FL75" s="7"/>
      <c r="FM75" s="7"/>
      <c r="FN75" s="7"/>
      <c r="FO75" s="7"/>
      <c r="FP75" s="7"/>
      <c r="FQ75" s="7"/>
      <c r="FR75" s="7"/>
      <c r="FS75" s="7"/>
      <c r="FT75" s="7"/>
      <c r="FU75" s="7"/>
      <c r="FV75" s="7"/>
      <c r="FW75" s="7"/>
      <c r="FX75" s="7"/>
    </row>
    <row r="76" spans="1:180" ht="84" x14ac:dyDescent="0.3">
      <c r="A76" s="38" t="s">
        <v>398</v>
      </c>
      <c r="B76" s="38" t="s">
        <v>496</v>
      </c>
      <c r="C76" s="41" t="s">
        <v>497</v>
      </c>
      <c r="D76" s="7">
        <f t="shared" si="2"/>
        <v>1</v>
      </c>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t="s">
        <v>401</v>
      </c>
      <c r="EZ76" s="7"/>
      <c r="FA76" s="7"/>
      <c r="FB76" s="7"/>
      <c r="FC76" s="7"/>
      <c r="FD76" s="7"/>
      <c r="FE76" s="7"/>
      <c r="FF76" s="7"/>
      <c r="FG76" s="7"/>
      <c r="FH76" s="7"/>
      <c r="FI76" s="7"/>
      <c r="FJ76" s="7"/>
      <c r="FK76" s="7"/>
      <c r="FL76" s="7"/>
      <c r="FM76" s="7"/>
      <c r="FN76" s="7"/>
      <c r="FO76" s="7"/>
      <c r="FP76" s="7"/>
      <c r="FQ76" s="7"/>
      <c r="FR76" s="7"/>
      <c r="FS76" s="7"/>
      <c r="FT76" s="7"/>
      <c r="FU76" s="7"/>
      <c r="FV76" s="7"/>
      <c r="FW76" s="7"/>
      <c r="FX76" s="7"/>
    </row>
    <row r="77" spans="1:180" ht="42" x14ac:dyDescent="0.3">
      <c r="A77" s="38" t="s">
        <v>411</v>
      </c>
      <c r="B77" s="44" t="s">
        <v>406</v>
      </c>
      <c r="C77" s="45" t="s">
        <v>498</v>
      </c>
      <c r="D77" s="7">
        <f t="shared" si="2"/>
        <v>1</v>
      </c>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t="s">
        <v>401</v>
      </c>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row>
    <row r="78" spans="1:180" ht="56" x14ac:dyDescent="0.3">
      <c r="A78" s="38" t="s">
        <v>411</v>
      </c>
      <c r="B78" s="44" t="s">
        <v>406</v>
      </c>
      <c r="C78" s="45" t="s">
        <v>499</v>
      </c>
      <c r="D78" s="7">
        <f t="shared" si="2"/>
        <v>1</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t="s">
        <v>401</v>
      </c>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row>
    <row r="79" spans="1:180" ht="42" x14ac:dyDescent="0.3">
      <c r="A79" s="38" t="s">
        <v>411</v>
      </c>
      <c r="B79" s="57" t="s">
        <v>435</v>
      </c>
      <c r="C79" s="58" t="s">
        <v>500</v>
      </c>
      <c r="D79" s="7">
        <f t="shared" si="2"/>
        <v>1</v>
      </c>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t="s">
        <v>401</v>
      </c>
      <c r="FF79" s="7"/>
      <c r="FG79" s="7"/>
      <c r="FH79" s="7"/>
      <c r="FI79" s="7"/>
      <c r="FJ79" s="7"/>
      <c r="FK79" s="7"/>
      <c r="FL79" s="7"/>
      <c r="FM79" s="7"/>
      <c r="FN79" s="7"/>
      <c r="FO79" s="7"/>
      <c r="FP79" s="7"/>
      <c r="FQ79" s="7"/>
      <c r="FR79" s="7"/>
      <c r="FS79" s="7"/>
      <c r="FT79" s="7"/>
      <c r="FU79" s="7"/>
      <c r="FV79" s="7"/>
      <c r="FW79" s="7"/>
      <c r="FX79" s="7"/>
    </row>
    <row r="80" spans="1:180" ht="28" x14ac:dyDescent="0.3">
      <c r="A80" s="38" t="s">
        <v>398</v>
      </c>
      <c r="B80" s="57" t="s">
        <v>435</v>
      </c>
      <c r="C80" s="58" t="s">
        <v>501</v>
      </c>
      <c r="D80" s="7">
        <f t="shared" si="2"/>
        <v>1</v>
      </c>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t="s">
        <v>401</v>
      </c>
      <c r="FT80" s="7"/>
      <c r="FU80" s="7"/>
      <c r="FV80" s="7"/>
      <c r="FW80" s="7"/>
      <c r="FX80" s="7"/>
    </row>
    <row r="81" spans="1:180" ht="42" x14ac:dyDescent="0.3">
      <c r="A81" s="38" t="s">
        <v>411</v>
      </c>
      <c r="B81" s="57" t="s">
        <v>435</v>
      </c>
      <c r="C81" s="58" t="s">
        <v>502</v>
      </c>
      <c r="D81" s="7">
        <f t="shared" si="2"/>
        <v>1</v>
      </c>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t="s">
        <v>401</v>
      </c>
      <c r="FS81" s="7"/>
      <c r="FT81" s="7"/>
      <c r="FU81" s="7"/>
      <c r="FV81" s="7"/>
      <c r="FW81" s="7"/>
      <c r="FX81" s="7"/>
    </row>
    <row r="82" spans="1:180" ht="126" x14ac:dyDescent="0.3">
      <c r="A82" s="38" t="s">
        <v>411</v>
      </c>
      <c r="B82" s="38" t="s">
        <v>503</v>
      </c>
      <c r="C82" s="41" t="s">
        <v>504</v>
      </c>
      <c r="D82" s="7">
        <f t="shared" si="2"/>
        <v>1</v>
      </c>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t="s">
        <v>401</v>
      </c>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row>
    <row r="83" spans="1:180" x14ac:dyDescent="0.3">
      <c r="A83" s="38" t="s">
        <v>398</v>
      </c>
      <c r="B83" s="62" t="s">
        <v>454</v>
      </c>
      <c r="C83" s="63" t="s">
        <v>505</v>
      </c>
      <c r="D83" s="7">
        <f t="shared" si="2"/>
        <v>1</v>
      </c>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t="s">
        <v>401</v>
      </c>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row>
    <row r="84" spans="1:180" ht="28" x14ac:dyDescent="0.3">
      <c r="A84" s="38" t="s">
        <v>398</v>
      </c>
      <c r="B84" s="62" t="s">
        <v>454</v>
      </c>
      <c r="C84" s="63" t="s">
        <v>506</v>
      </c>
      <c r="D84" s="7">
        <f t="shared" si="2"/>
        <v>1</v>
      </c>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t="s">
        <v>401</v>
      </c>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row>
    <row r="85" spans="1:180" ht="28" x14ac:dyDescent="0.3">
      <c r="A85" s="38" t="s">
        <v>398</v>
      </c>
      <c r="B85" s="62" t="s">
        <v>454</v>
      </c>
      <c r="C85" s="63" t="s">
        <v>507</v>
      </c>
      <c r="D85" s="7">
        <f t="shared" si="2"/>
        <v>1</v>
      </c>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t="s">
        <v>401</v>
      </c>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row>
    <row r="86" spans="1:180" ht="28" x14ac:dyDescent="0.3">
      <c r="A86" s="38" t="s">
        <v>411</v>
      </c>
      <c r="B86" s="38" t="s">
        <v>508</v>
      </c>
      <c r="C86" s="41" t="s">
        <v>509</v>
      </c>
      <c r="D86" s="7">
        <f t="shared" si="2"/>
        <v>1</v>
      </c>
      <c r="E86" s="7"/>
      <c r="F86" s="7"/>
      <c r="G86" s="7"/>
      <c r="H86" s="7"/>
      <c r="I86" s="7"/>
      <c r="J86" s="7"/>
      <c r="K86" s="7"/>
      <c r="L86" s="7"/>
      <c r="M86" s="7"/>
      <c r="N86" s="7"/>
      <c r="O86" s="7" t="s">
        <v>401</v>
      </c>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row>
    <row r="87" spans="1:180" ht="28" x14ac:dyDescent="0.3">
      <c r="A87" s="38" t="s">
        <v>398</v>
      </c>
      <c r="B87" s="59" t="s">
        <v>437</v>
      </c>
      <c r="C87" s="60" t="s">
        <v>510</v>
      </c>
      <c r="D87" s="7">
        <f t="shared" si="2"/>
        <v>1</v>
      </c>
      <c r="E87" s="7"/>
      <c r="F87" s="7"/>
      <c r="G87" s="7"/>
      <c r="H87" s="7"/>
      <c r="I87" s="7" t="s">
        <v>401</v>
      </c>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row>
    <row r="88" spans="1:180" ht="70" x14ac:dyDescent="0.3">
      <c r="A88" s="38" t="s">
        <v>398</v>
      </c>
      <c r="B88" s="59" t="s">
        <v>437</v>
      </c>
      <c r="C88" s="60" t="s">
        <v>511</v>
      </c>
      <c r="D88" s="7">
        <f t="shared" si="2"/>
        <v>1</v>
      </c>
      <c r="E88" s="7"/>
      <c r="F88" s="7"/>
      <c r="G88" s="7"/>
      <c r="H88" s="7"/>
      <c r="I88" s="7"/>
      <c r="J88" s="7"/>
      <c r="K88" s="7"/>
      <c r="L88" s="7"/>
      <c r="M88" s="7"/>
      <c r="N88" s="7"/>
      <c r="O88" s="7"/>
      <c r="P88" s="7"/>
      <c r="Q88" s="7"/>
      <c r="R88" s="7"/>
      <c r="S88" s="7"/>
      <c r="T88" s="7"/>
      <c r="U88" s="7"/>
      <c r="V88" s="7"/>
      <c r="W88" s="7"/>
      <c r="X88" s="7"/>
      <c r="Y88" s="7"/>
      <c r="Z88" s="7"/>
      <c r="AA88" s="7"/>
      <c r="AB88" s="7"/>
      <c r="AC88" s="7" t="s">
        <v>401</v>
      </c>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row>
    <row r="89" spans="1:180" ht="112" x14ac:dyDescent="0.3">
      <c r="A89" s="38" t="s">
        <v>398</v>
      </c>
      <c r="B89" s="59" t="s">
        <v>437</v>
      </c>
      <c r="C89" s="60" t="s">
        <v>512</v>
      </c>
      <c r="D89" s="7">
        <f t="shared" si="2"/>
        <v>1</v>
      </c>
      <c r="E89" s="7"/>
      <c r="F89" s="7"/>
      <c r="G89" s="7"/>
      <c r="H89" s="7"/>
      <c r="I89" s="7"/>
      <c r="J89" s="7"/>
      <c r="K89" s="7"/>
      <c r="L89" s="7"/>
      <c r="M89" s="7"/>
      <c r="N89" s="7"/>
      <c r="O89" s="7"/>
      <c r="P89" s="7"/>
      <c r="Q89" s="7"/>
      <c r="R89" s="7"/>
      <c r="S89" s="7"/>
      <c r="T89" s="7"/>
      <c r="U89" s="7"/>
      <c r="V89" s="7" t="s">
        <v>401</v>
      </c>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row>
    <row r="90" spans="1:180" ht="112" x14ac:dyDescent="0.3">
      <c r="A90" s="38" t="s">
        <v>398</v>
      </c>
      <c r="B90" s="59" t="s">
        <v>437</v>
      </c>
      <c r="C90" s="60" t="s">
        <v>513</v>
      </c>
      <c r="D90" s="7">
        <f t="shared" si="2"/>
        <v>1</v>
      </c>
      <c r="E90" s="7"/>
      <c r="F90" s="7"/>
      <c r="G90" s="7"/>
      <c r="H90" s="7"/>
      <c r="I90" s="7"/>
      <c r="J90" s="7"/>
      <c r="K90" s="7"/>
      <c r="L90" s="7"/>
      <c r="M90" s="7"/>
      <c r="N90" s="7"/>
      <c r="O90" s="7"/>
      <c r="P90" s="7"/>
      <c r="Q90" s="7"/>
      <c r="R90" s="7"/>
      <c r="S90" s="7"/>
      <c r="T90" s="7"/>
      <c r="U90" s="7"/>
      <c r="V90" s="7"/>
      <c r="W90" s="7" t="s">
        <v>401</v>
      </c>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row>
    <row r="92" spans="1:180" ht="13.75" customHeight="1" x14ac:dyDescent="0.35">
      <c r="C92" s="284" t="s">
        <v>514</v>
      </c>
      <c r="D92" s="284"/>
      <c r="E92" s="65">
        <f t="shared" ref="E92:AJ92" si="3">COUNTIF(E3:E90,"=X")</f>
        <v>3</v>
      </c>
      <c r="F92" s="65">
        <f t="shared" si="3"/>
        <v>3</v>
      </c>
      <c r="G92" s="65">
        <f t="shared" si="3"/>
        <v>3</v>
      </c>
      <c r="H92" s="65">
        <f t="shared" si="3"/>
        <v>2</v>
      </c>
      <c r="I92" s="65">
        <f t="shared" si="3"/>
        <v>5</v>
      </c>
      <c r="J92" s="65">
        <f t="shared" si="3"/>
        <v>3</v>
      </c>
      <c r="K92" s="65">
        <f t="shared" si="3"/>
        <v>3</v>
      </c>
      <c r="L92" s="65">
        <f t="shared" si="3"/>
        <v>4</v>
      </c>
      <c r="M92" s="65">
        <f t="shared" si="3"/>
        <v>4</v>
      </c>
      <c r="N92" s="65">
        <f t="shared" si="3"/>
        <v>3</v>
      </c>
      <c r="O92" s="65">
        <f t="shared" si="3"/>
        <v>4</v>
      </c>
      <c r="P92" s="65">
        <f t="shared" si="3"/>
        <v>3</v>
      </c>
      <c r="Q92" s="65">
        <f t="shared" si="3"/>
        <v>5</v>
      </c>
      <c r="R92" s="65">
        <f t="shared" si="3"/>
        <v>4</v>
      </c>
      <c r="S92" s="65">
        <f t="shared" si="3"/>
        <v>3</v>
      </c>
      <c r="T92" s="65">
        <f t="shared" si="3"/>
        <v>5</v>
      </c>
      <c r="U92" s="65">
        <f t="shared" si="3"/>
        <v>4</v>
      </c>
      <c r="V92" s="65">
        <f t="shared" si="3"/>
        <v>7</v>
      </c>
      <c r="W92" s="65">
        <f t="shared" si="3"/>
        <v>7</v>
      </c>
      <c r="X92" s="65">
        <f t="shared" si="3"/>
        <v>5</v>
      </c>
      <c r="Y92" s="65">
        <f t="shared" si="3"/>
        <v>6</v>
      </c>
      <c r="Z92" s="65">
        <f t="shared" si="3"/>
        <v>6</v>
      </c>
      <c r="AA92" s="65">
        <f t="shared" si="3"/>
        <v>5</v>
      </c>
      <c r="AB92" s="65">
        <f t="shared" si="3"/>
        <v>5</v>
      </c>
      <c r="AC92" s="65">
        <f t="shared" si="3"/>
        <v>7</v>
      </c>
      <c r="AD92" s="65">
        <f t="shared" si="3"/>
        <v>1</v>
      </c>
      <c r="AE92" s="65">
        <f t="shared" si="3"/>
        <v>3</v>
      </c>
      <c r="AF92" s="65">
        <f t="shared" si="3"/>
        <v>5</v>
      </c>
      <c r="AG92" s="65">
        <f t="shared" si="3"/>
        <v>3</v>
      </c>
      <c r="AH92" s="65">
        <f t="shared" si="3"/>
        <v>2</v>
      </c>
      <c r="AI92" s="65">
        <f t="shared" si="3"/>
        <v>3</v>
      </c>
      <c r="AJ92" s="65">
        <f t="shared" si="3"/>
        <v>5</v>
      </c>
      <c r="AK92" s="65">
        <f t="shared" ref="AK92:BP92" si="4">COUNTIF(AK3:AK90,"=X")</f>
        <v>3</v>
      </c>
      <c r="AL92" s="65">
        <f t="shared" si="4"/>
        <v>1</v>
      </c>
      <c r="AM92" s="65">
        <f t="shared" si="4"/>
        <v>3</v>
      </c>
      <c r="AN92" s="65">
        <f t="shared" si="4"/>
        <v>4</v>
      </c>
      <c r="AO92" s="65">
        <f t="shared" si="4"/>
        <v>3</v>
      </c>
      <c r="AP92" s="65">
        <f t="shared" si="4"/>
        <v>3</v>
      </c>
      <c r="AQ92" s="65">
        <f t="shared" si="4"/>
        <v>4</v>
      </c>
      <c r="AR92" s="65">
        <f t="shared" si="4"/>
        <v>4</v>
      </c>
      <c r="AS92" s="65">
        <f t="shared" si="4"/>
        <v>4</v>
      </c>
      <c r="AT92" s="65">
        <f t="shared" si="4"/>
        <v>4</v>
      </c>
      <c r="AU92" s="65">
        <f t="shared" si="4"/>
        <v>2</v>
      </c>
      <c r="AV92" s="65">
        <f t="shared" si="4"/>
        <v>3</v>
      </c>
      <c r="AW92" s="65">
        <f t="shared" si="4"/>
        <v>3</v>
      </c>
      <c r="AX92" s="65">
        <f t="shared" si="4"/>
        <v>3</v>
      </c>
      <c r="AY92" s="65">
        <f t="shared" si="4"/>
        <v>2</v>
      </c>
      <c r="AZ92" s="65">
        <f t="shared" si="4"/>
        <v>2</v>
      </c>
      <c r="BA92" s="65">
        <f t="shared" si="4"/>
        <v>2</v>
      </c>
      <c r="BB92" s="65">
        <f t="shared" si="4"/>
        <v>2</v>
      </c>
      <c r="BC92" s="65">
        <f t="shared" si="4"/>
        <v>2</v>
      </c>
      <c r="BD92" s="65">
        <f t="shared" si="4"/>
        <v>4</v>
      </c>
      <c r="BE92" s="65">
        <f t="shared" si="4"/>
        <v>4</v>
      </c>
      <c r="BF92" s="65">
        <f t="shared" si="4"/>
        <v>4</v>
      </c>
      <c r="BG92" s="65">
        <f t="shared" si="4"/>
        <v>4</v>
      </c>
      <c r="BH92" s="65">
        <f t="shared" si="4"/>
        <v>4</v>
      </c>
      <c r="BI92" s="65">
        <f t="shared" si="4"/>
        <v>4</v>
      </c>
      <c r="BJ92" s="65">
        <f t="shared" si="4"/>
        <v>4</v>
      </c>
      <c r="BK92" s="65">
        <f t="shared" si="4"/>
        <v>4</v>
      </c>
      <c r="BL92" s="65">
        <f t="shared" si="4"/>
        <v>4</v>
      </c>
      <c r="BM92" s="65">
        <f t="shared" si="4"/>
        <v>4</v>
      </c>
      <c r="BN92" s="65">
        <f t="shared" si="4"/>
        <v>4</v>
      </c>
      <c r="BO92" s="65">
        <f t="shared" si="4"/>
        <v>4</v>
      </c>
      <c r="BP92" s="65">
        <f t="shared" si="4"/>
        <v>4</v>
      </c>
      <c r="BQ92" s="65">
        <f t="shared" ref="BQ92:CV92" si="5">COUNTIF(BQ3:BQ90,"=X")</f>
        <v>4</v>
      </c>
      <c r="BR92" s="65">
        <f t="shared" si="5"/>
        <v>4</v>
      </c>
      <c r="BS92" s="65">
        <f t="shared" si="5"/>
        <v>4</v>
      </c>
      <c r="BT92" s="65">
        <f t="shared" si="5"/>
        <v>4</v>
      </c>
      <c r="BU92" s="65">
        <f t="shared" si="5"/>
        <v>4</v>
      </c>
      <c r="BV92" s="65">
        <f t="shared" si="5"/>
        <v>4</v>
      </c>
      <c r="BW92" s="65">
        <f t="shared" si="5"/>
        <v>4</v>
      </c>
      <c r="BX92" s="65">
        <f t="shared" si="5"/>
        <v>4</v>
      </c>
      <c r="BY92" s="65">
        <f t="shared" si="5"/>
        <v>4</v>
      </c>
      <c r="BZ92" s="65">
        <f t="shared" si="5"/>
        <v>4</v>
      </c>
      <c r="CA92" s="65">
        <f t="shared" si="5"/>
        <v>4</v>
      </c>
      <c r="CB92" s="65">
        <f t="shared" si="5"/>
        <v>4</v>
      </c>
      <c r="CC92" s="65">
        <f t="shared" si="5"/>
        <v>4</v>
      </c>
      <c r="CD92" s="65">
        <f t="shared" si="5"/>
        <v>5</v>
      </c>
      <c r="CE92" s="65">
        <f t="shared" si="5"/>
        <v>7</v>
      </c>
      <c r="CF92" s="65">
        <f t="shared" si="5"/>
        <v>6</v>
      </c>
      <c r="CG92" s="65">
        <f t="shared" si="5"/>
        <v>6</v>
      </c>
      <c r="CH92" s="65">
        <f t="shared" si="5"/>
        <v>3</v>
      </c>
      <c r="CI92" s="65">
        <f t="shared" si="5"/>
        <v>4</v>
      </c>
      <c r="CJ92" s="65">
        <f t="shared" si="5"/>
        <v>5</v>
      </c>
      <c r="CK92" s="65">
        <f t="shared" si="5"/>
        <v>2</v>
      </c>
      <c r="CL92" s="65">
        <f t="shared" si="5"/>
        <v>6</v>
      </c>
      <c r="CM92" s="65">
        <f t="shared" si="5"/>
        <v>6</v>
      </c>
      <c r="CN92" s="65">
        <f t="shared" si="5"/>
        <v>5</v>
      </c>
      <c r="CO92" s="65">
        <f t="shared" si="5"/>
        <v>5</v>
      </c>
      <c r="CP92" s="65">
        <f t="shared" si="5"/>
        <v>5</v>
      </c>
      <c r="CQ92" s="65">
        <f t="shared" si="5"/>
        <v>5</v>
      </c>
      <c r="CR92" s="65">
        <f t="shared" si="5"/>
        <v>6</v>
      </c>
      <c r="CS92" s="65">
        <f t="shared" si="5"/>
        <v>6</v>
      </c>
      <c r="CT92" s="65">
        <f t="shared" si="5"/>
        <v>4</v>
      </c>
      <c r="CU92" s="65">
        <f t="shared" si="5"/>
        <v>4</v>
      </c>
      <c r="CV92" s="65">
        <f t="shared" si="5"/>
        <v>4</v>
      </c>
      <c r="CW92" s="65">
        <f t="shared" ref="CW92:EB92" si="6">COUNTIF(CW3:CW90,"=X")</f>
        <v>5</v>
      </c>
      <c r="CX92" s="65">
        <f t="shared" si="6"/>
        <v>3</v>
      </c>
      <c r="CY92" s="65">
        <f t="shared" si="6"/>
        <v>4</v>
      </c>
      <c r="CZ92" s="65">
        <f t="shared" si="6"/>
        <v>4</v>
      </c>
      <c r="DA92" s="65">
        <f t="shared" si="6"/>
        <v>4</v>
      </c>
      <c r="DB92" s="65">
        <f t="shared" si="6"/>
        <v>4</v>
      </c>
      <c r="DC92" s="65">
        <f t="shared" si="6"/>
        <v>4</v>
      </c>
      <c r="DD92" s="65">
        <f t="shared" si="6"/>
        <v>4</v>
      </c>
      <c r="DE92" s="65">
        <f t="shared" si="6"/>
        <v>4</v>
      </c>
      <c r="DF92" s="65">
        <f t="shared" si="6"/>
        <v>3</v>
      </c>
      <c r="DG92" s="65">
        <f t="shared" si="6"/>
        <v>4</v>
      </c>
      <c r="DH92" s="65">
        <f t="shared" si="6"/>
        <v>1</v>
      </c>
      <c r="DI92" s="65">
        <f t="shared" si="6"/>
        <v>4</v>
      </c>
      <c r="DJ92" s="65">
        <f t="shared" si="6"/>
        <v>1</v>
      </c>
      <c r="DK92" s="65">
        <f t="shared" si="6"/>
        <v>2</v>
      </c>
      <c r="DL92" s="65">
        <f t="shared" si="6"/>
        <v>2</v>
      </c>
      <c r="DM92" s="65">
        <f t="shared" si="6"/>
        <v>2</v>
      </c>
      <c r="DN92" s="65">
        <f t="shared" si="6"/>
        <v>3</v>
      </c>
      <c r="DO92" s="65">
        <f t="shared" si="6"/>
        <v>5</v>
      </c>
      <c r="DP92" s="65">
        <f t="shared" si="6"/>
        <v>5</v>
      </c>
      <c r="DQ92" s="65">
        <f t="shared" si="6"/>
        <v>5</v>
      </c>
      <c r="DR92" s="65">
        <f t="shared" si="6"/>
        <v>5</v>
      </c>
      <c r="DS92" s="65">
        <f t="shared" si="6"/>
        <v>5</v>
      </c>
      <c r="DT92" s="65">
        <f t="shared" si="6"/>
        <v>4</v>
      </c>
      <c r="DU92" s="65">
        <f t="shared" si="6"/>
        <v>4</v>
      </c>
      <c r="DV92" s="65">
        <f t="shared" si="6"/>
        <v>5</v>
      </c>
      <c r="DW92" s="65">
        <f t="shared" si="6"/>
        <v>3</v>
      </c>
      <c r="DX92" s="65">
        <f t="shared" si="6"/>
        <v>5</v>
      </c>
      <c r="DY92" s="65">
        <f t="shared" si="6"/>
        <v>5</v>
      </c>
      <c r="DZ92" s="65">
        <f t="shared" si="6"/>
        <v>4</v>
      </c>
      <c r="EA92" s="65">
        <f t="shared" si="6"/>
        <v>7</v>
      </c>
      <c r="EB92" s="65">
        <f t="shared" si="6"/>
        <v>4</v>
      </c>
      <c r="EC92" s="65">
        <f t="shared" ref="EC92:FH92" si="7">COUNTIF(EC3:EC90,"=X")</f>
        <v>4</v>
      </c>
      <c r="ED92" s="65">
        <f t="shared" si="7"/>
        <v>4</v>
      </c>
      <c r="EE92" s="65">
        <f t="shared" si="7"/>
        <v>2</v>
      </c>
      <c r="EF92" s="65">
        <f t="shared" si="7"/>
        <v>2</v>
      </c>
      <c r="EG92" s="65">
        <f t="shared" si="7"/>
        <v>3</v>
      </c>
      <c r="EH92" s="65">
        <f t="shared" si="7"/>
        <v>4</v>
      </c>
      <c r="EI92" s="65">
        <f t="shared" si="7"/>
        <v>4</v>
      </c>
      <c r="EJ92" s="65">
        <f t="shared" si="7"/>
        <v>2</v>
      </c>
      <c r="EK92" s="65">
        <f t="shared" si="7"/>
        <v>4</v>
      </c>
      <c r="EL92" s="65">
        <f t="shared" si="7"/>
        <v>4</v>
      </c>
      <c r="EM92" s="65">
        <f t="shared" si="7"/>
        <v>4</v>
      </c>
      <c r="EN92" s="65">
        <f t="shared" si="7"/>
        <v>4</v>
      </c>
      <c r="EO92" s="65">
        <f t="shared" si="7"/>
        <v>4</v>
      </c>
      <c r="EP92" s="65">
        <f t="shared" si="7"/>
        <v>4</v>
      </c>
      <c r="EQ92" s="65">
        <f t="shared" si="7"/>
        <v>5</v>
      </c>
      <c r="ER92" s="65">
        <f t="shared" si="7"/>
        <v>4</v>
      </c>
      <c r="ES92" s="65">
        <f t="shared" si="7"/>
        <v>4</v>
      </c>
      <c r="ET92" s="65">
        <f t="shared" si="7"/>
        <v>4</v>
      </c>
      <c r="EU92" s="65">
        <f t="shared" si="7"/>
        <v>4</v>
      </c>
      <c r="EV92" s="65">
        <f t="shared" si="7"/>
        <v>6</v>
      </c>
      <c r="EW92" s="65">
        <f t="shared" si="7"/>
        <v>4</v>
      </c>
      <c r="EX92" s="65">
        <f t="shared" si="7"/>
        <v>4</v>
      </c>
      <c r="EY92" s="65">
        <f t="shared" si="7"/>
        <v>7</v>
      </c>
      <c r="EZ92" s="65">
        <f t="shared" si="7"/>
        <v>5</v>
      </c>
      <c r="FA92" s="65">
        <f t="shared" si="7"/>
        <v>6</v>
      </c>
      <c r="FB92" s="65">
        <f t="shared" si="7"/>
        <v>5</v>
      </c>
      <c r="FC92" s="65">
        <f t="shared" si="7"/>
        <v>4</v>
      </c>
      <c r="FD92" s="65">
        <f t="shared" si="7"/>
        <v>6</v>
      </c>
      <c r="FE92" s="65">
        <f t="shared" si="7"/>
        <v>6</v>
      </c>
      <c r="FF92" s="65">
        <f t="shared" si="7"/>
        <v>5</v>
      </c>
      <c r="FG92" s="65">
        <f t="shared" si="7"/>
        <v>5</v>
      </c>
      <c r="FH92" s="65">
        <f t="shared" si="7"/>
        <v>5</v>
      </c>
      <c r="FI92" s="65">
        <f t="shared" ref="FI92:FX92" si="8">COUNTIF(FI3:FI90,"=X")</f>
        <v>2</v>
      </c>
      <c r="FJ92" s="65">
        <f t="shared" si="8"/>
        <v>2</v>
      </c>
      <c r="FK92" s="65">
        <f t="shared" si="8"/>
        <v>1</v>
      </c>
      <c r="FL92" s="65">
        <f t="shared" si="8"/>
        <v>5</v>
      </c>
      <c r="FM92" s="65">
        <f t="shared" si="8"/>
        <v>4</v>
      </c>
      <c r="FN92" s="65">
        <f t="shared" si="8"/>
        <v>8</v>
      </c>
      <c r="FO92" s="65">
        <f t="shared" si="8"/>
        <v>4</v>
      </c>
      <c r="FP92" s="65">
        <f t="shared" si="8"/>
        <v>4</v>
      </c>
      <c r="FQ92" s="65">
        <f t="shared" si="8"/>
        <v>4</v>
      </c>
      <c r="FR92" s="65">
        <f t="shared" si="8"/>
        <v>6</v>
      </c>
      <c r="FS92" s="65">
        <f t="shared" si="8"/>
        <v>5</v>
      </c>
      <c r="FT92" s="65">
        <f t="shared" si="8"/>
        <v>1</v>
      </c>
      <c r="FU92" s="65">
        <f t="shared" si="8"/>
        <v>2</v>
      </c>
      <c r="FV92" s="65">
        <f t="shared" si="8"/>
        <v>1</v>
      </c>
      <c r="FW92" s="65">
        <f t="shared" si="8"/>
        <v>1</v>
      </c>
      <c r="FX92" s="65">
        <f t="shared" si="8"/>
        <v>1</v>
      </c>
    </row>
  </sheetData>
  <sheetProtection algorithmName="SHA-512" hashValue="XIT6MYxRAOJnAC2MGcMIGsC6gRYAUIu12WMXNE8WYJJ9uoaL1zAbxDiJUqVOBy9t55WsT9Z2RIkBRbRcAHZZYA==" saltValue="UzXxxyadcSRc0yxUuPMIKw==" spinCount="100000" sheet="1" objects="1" scenarios="1"/>
  <autoFilter ref="A2:FX90" xr:uid="{00000000-0009-0000-0000-000002000000}">
    <sortState xmlns:xlrd2="http://schemas.microsoft.com/office/spreadsheetml/2017/richdata2" ref="A3:FX90">
      <sortCondition descending="1" ref="B3:B90"/>
    </sortState>
  </autoFilter>
  <mergeCells count="1">
    <mergeCell ref="C92:D92"/>
  </mergeCells>
  <pageMargins left="0.51180555555555596" right="0.51180555555555596" top="0.78749999999999998" bottom="0.78749999999999998" header="0.511811023622047" footer="0.511811023622047"/>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08"/>
  <sheetViews>
    <sheetView zoomScale="95" zoomScaleNormal="95" workbookViewId="0">
      <selection activeCell="B32" sqref="B32"/>
    </sheetView>
  </sheetViews>
  <sheetFormatPr defaultColWidth="8.5" defaultRowHeight="14" x14ac:dyDescent="0.3"/>
  <cols>
    <col min="1" max="1" width="42.83203125" customWidth="1"/>
    <col min="2" max="2" width="124.58203125" customWidth="1"/>
    <col min="3" max="3" width="19.08203125" customWidth="1"/>
    <col min="4" max="4" width="21" customWidth="1"/>
  </cols>
  <sheetData>
    <row r="1" spans="1:4" ht="14.5" x14ac:dyDescent="0.35">
      <c r="A1" s="66" t="s">
        <v>2</v>
      </c>
      <c r="B1" s="67" t="s">
        <v>515</v>
      </c>
      <c r="C1" s="36" t="s">
        <v>393</v>
      </c>
      <c r="D1" s="36" t="s">
        <v>394</v>
      </c>
    </row>
    <row r="2" spans="1:4" x14ac:dyDescent="0.3">
      <c r="A2" t="s">
        <v>250</v>
      </c>
      <c r="B2" s="68" t="s">
        <v>422</v>
      </c>
      <c r="C2" t="s">
        <v>398</v>
      </c>
      <c r="D2" t="s">
        <v>406</v>
      </c>
    </row>
    <row r="3" spans="1:4" x14ac:dyDescent="0.3">
      <c r="A3" t="s">
        <v>312</v>
      </c>
      <c r="B3" s="68" t="s">
        <v>422</v>
      </c>
      <c r="C3" t="s">
        <v>398</v>
      </c>
      <c r="D3" t="s">
        <v>406</v>
      </c>
    </row>
    <row r="4" spans="1:4" x14ac:dyDescent="0.3">
      <c r="A4" t="s">
        <v>321</v>
      </c>
      <c r="B4" s="68" t="s">
        <v>422</v>
      </c>
      <c r="C4" t="s">
        <v>398</v>
      </c>
      <c r="D4" t="s">
        <v>406</v>
      </c>
    </row>
    <row r="5" spans="1:4" x14ac:dyDescent="0.3">
      <c r="A5" t="s">
        <v>307</v>
      </c>
      <c r="B5" s="68" t="s">
        <v>422</v>
      </c>
      <c r="C5" t="s">
        <v>398</v>
      </c>
      <c r="D5" t="s">
        <v>406</v>
      </c>
    </row>
    <row r="6" spans="1:4" x14ac:dyDescent="0.3">
      <c r="A6" t="s">
        <v>322</v>
      </c>
      <c r="B6" s="68" t="s">
        <v>422</v>
      </c>
      <c r="C6" t="s">
        <v>398</v>
      </c>
      <c r="D6" t="s">
        <v>406</v>
      </c>
    </row>
    <row r="7" spans="1:4" x14ac:dyDescent="0.3">
      <c r="A7" t="s">
        <v>324</v>
      </c>
      <c r="B7" s="68" t="s">
        <v>422</v>
      </c>
      <c r="C7" t="s">
        <v>398</v>
      </c>
      <c r="D7" t="s">
        <v>406</v>
      </c>
    </row>
    <row r="8" spans="1:4" x14ac:dyDescent="0.3">
      <c r="A8" t="s">
        <v>325</v>
      </c>
      <c r="B8" s="68" t="s">
        <v>422</v>
      </c>
      <c r="C8" t="s">
        <v>398</v>
      </c>
      <c r="D8" t="s">
        <v>406</v>
      </c>
    </row>
    <row r="9" spans="1:4" x14ac:dyDescent="0.3">
      <c r="A9" t="s">
        <v>320</v>
      </c>
      <c r="B9" s="68" t="s">
        <v>422</v>
      </c>
      <c r="C9" t="s">
        <v>398</v>
      </c>
      <c r="D9" t="s">
        <v>406</v>
      </c>
    </row>
    <row r="10" spans="1:4" x14ac:dyDescent="0.3">
      <c r="A10" t="s">
        <v>261</v>
      </c>
      <c r="B10" s="68" t="s">
        <v>506</v>
      </c>
      <c r="C10" t="s">
        <v>398</v>
      </c>
      <c r="D10" t="s">
        <v>454</v>
      </c>
    </row>
    <row r="11" spans="1:4" x14ac:dyDescent="0.3">
      <c r="A11" t="s">
        <v>265</v>
      </c>
      <c r="B11" s="68" t="s">
        <v>505</v>
      </c>
      <c r="C11" t="s">
        <v>398</v>
      </c>
      <c r="D11" t="s">
        <v>454</v>
      </c>
    </row>
    <row r="12" spans="1:4" x14ac:dyDescent="0.3">
      <c r="A12" t="s">
        <v>250</v>
      </c>
      <c r="B12" s="68" t="s">
        <v>442</v>
      </c>
      <c r="C12" t="s">
        <v>411</v>
      </c>
      <c r="D12" t="s">
        <v>412</v>
      </c>
    </row>
    <row r="13" spans="1:4" x14ac:dyDescent="0.3">
      <c r="A13" t="s">
        <v>253</v>
      </c>
      <c r="B13" s="68" t="s">
        <v>442</v>
      </c>
      <c r="C13" t="s">
        <v>411</v>
      </c>
      <c r="D13" t="s">
        <v>412</v>
      </c>
    </row>
    <row r="14" spans="1:4" x14ac:dyDescent="0.3">
      <c r="A14" t="s">
        <v>379</v>
      </c>
      <c r="B14" s="68" t="s">
        <v>429</v>
      </c>
      <c r="C14" t="s">
        <v>411</v>
      </c>
      <c r="D14" t="s">
        <v>412</v>
      </c>
    </row>
    <row r="15" spans="1:4" x14ac:dyDescent="0.3">
      <c r="A15" t="s">
        <v>387</v>
      </c>
      <c r="B15" s="68" t="s">
        <v>429</v>
      </c>
      <c r="C15" t="s">
        <v>411</v>
      </c>
      <c r="D15" t="s">
        <v>412</v>
      </c>
    </row>
    <row r="16" spans="1:4" x14ac:dyDescent="0.3">
      <c r="A16" t="s">
        <v>390</v>
      </c>
      <c r="B16" s="68" t="s">
        <v>429</v>
      </c>
      <c r="C16" t="s">
        <v>411</v>
      </c>
      <c r="D16" t="s">
        <v>412</v>
      </c>
    </row>
    <row r="17" spans="1:4" x14ac:dyDescent="0.3">
      <c r="A17" t="s">
        <v>259</v>
      </c>
      <c r="B17" s="68" t="s">
        <v>443</v>
      </c>
      <c r="C17" t="s">
        <v>411</v>
      </c>
      <c r="D17" t="s">
        <v>412</v>
      </c>
    </row>
    <row r="18" spans="1:4" x14ac:dyDescent="0.3">
      <c r="A18" t="s">
        <v>261</v>
      </c>
      <c r="B18" s="68" t="s">
        <v>443</v>
      </c>
      <c r="C18" t="s">
        <v>411</v>
      </c>
      <c r="D18" t="s">
        <v>412</v>
      </c>
    </row>
    <row r="19" spans="1:4" x14ac:dyDescent="0.3">
      <c r="A19" t="s">
        <v>166</v>
      </c>
      <c r="B19" s="68" t="s">
        <v>507</v>
      </c>
      <c r="C19" t="s">
        <v>398</v>
      </c>
      <c r="D19" t="s">
        <v>454</v>
      </c>
    </row>
    <row r="20" spans="1:4" ht="28" x14ac:dyDescent="0.3">
      <c r="A20" t="s">
        <v>380</v>
      </c>
      <c r="B20" s="68" t="s">
        <v>461</v>
      </c>
      <c r="C20" t="s">
        <v>411</v>
      </c>
      <c r="D20" t="s">
        <v>409</v>
      </c>
    </row>
    <row r="21" spans="1:4" x14ac:dyDescent="0.3">
      <c r="A21" t="s">
        <v>114</v>
      </c>
      <c r="B21" s="68" t="s">
        <v>510</v>
      </c>
      <c r="C21" t="s">
        <v>398</v>
      </c>
      <c r="D21" t="s">
        <v>437</v>
      </c>
    </row>
    <row r="22" spans="1:4" x14ac:dyDescent="0.3">
      <c r="A22" t="s">
        <v>120</v>
      </c>
      <c r="B22" s="68" t="s">
        <v>420</v>
      </c>
      <c r="C22" t="s">
        <v>411</v>
      </c>
      <c r="D22" t="s">
        <v>415</v>
      </c>
    </row>
    <row r="23" spans="1:4" x14ac:dyDescent="0.3">
      <c r="A23" t="s">
        <v>123</v>
      </c>
      <c r="B23" s="68" t="s">
        <v>420</v>
      </c>
      <c r="C23" t="s">
        <v>411</v>
      </c>
      <c r="D23" t="s">
        <v>415</v>
      </c>
    </row>
    <row r="24" spans="1:4" x14ac:dyDescent="0.3">
      <c r="A24" t="s">
        <v>124</v>
      </c>
      <c r="B24" s="68" t="s">
        <v>420</v>
      </c>
      <c r="C24" t="s">
        <v>411</v>
      </c>
      <c r="D24" t="s">
        <v>415</v>
      </c>
    </row>
    <row r="25" spans="1:4" x14ac:dyDescent="0.3">
      <c r="A25" t="s">
        <v>125</v>
      </c>
      <c r="B25" s="68" t="s">
        <v>420</v>
      </c>
      <c r="C25" t="s">
        <v>411</v>
      </c>
      <c r="D25" t="s">
        <v>415</v>
      </c>
    </row>
    <row r="26" spans="1:4" x14ac:dyDescent="0.3">
      <c r="A26" t="s">
        <v>127</v>
      </c>
      <c r="B26" s="68" t="s">
        <v>420</v>
      </c>
      <c r="C26" t="s">
        <v>411</v>
      </c>
      <c r="D26" t="s">
        <v>415</v>
      </c>
    </row>
    <row r="27" spans="1:4" x14ac:dyDescent="0.3">
      <c r="A27" t="s">
        <v>131</v>
      </c>
      <c r="B27" s="68" t="s">
        <v>420</v>
      </c>
      <c r="C27" t="s">
        <v>411</v>
      </c>
      <c r="D27" t="s">
        <v>415</v>
      </c>
    </row>
    <row r="28" spans="1:4" x14ac:dyDescent="0.3">
      <c r="A28" t="s">
        <v>132</v>
      </c>
      <c r="B28" s="68" t="s">
        <v>420</v>
      </c>
      <c r="C28" t="s">
        <v>411</v>
      </c>
      <c r="D28" t="s">
        <v>415</v>
      </c>
    </row>
    <row r="29" spans="1:4" x14ac:dyDescent="0.3">
      <c r="A29" t="s">
        <v>280</v>
      </c>
      <c r="B29" s="68" t="s">
        <v>420</v>
      </c>
      <c r="C29" t="s">
        <v>411</v>
      </c>
      <c r="D29" t="s">
        <v>415</v>
      </c>
    </row>
    <row r="30" spans="1:4" x14ac:dyDescent="0.3">
      <c r="A30" t="s">
        <v>285</v>
      </c>
      <c r="B30" s="68" t="s">
        <v>420</v>
      </c>
      <c r="C30" t="s">
        <v>411</v>
      </c>
      <c r="D30" t="s">
        <v>415</v>
      </c>
    </row>
    <row r="31" spans="1:4" ht="28" x14ac:dyDescent="0.3">
      <c r="A31" t="s">
        <v>149</v>
      </c>
      <c r="B31" s="68" t="s">
        <v>489</v>
      </c>
      <c r="C31" t="s">
        <v>411</v>
      </c>
      <c r="D31" t="s">
        <v>433</v>
      </c>
    </row>
    <row r="32" spans="1:4" ht="42" x14ac:dyDescent="0.3">
      <c r="A32" t="s">
        <v>322</v>
      </c>
      <c r="B32" s="68" t="s">
        <v>427</v>
      </c>
      <c r="C32" t="s">
        <v>411</v>
      </c>
      <c r="D32" t="s">
        <v>426</v>
      </c>
    </row>
    <row r="33" spans="1:4" ht="42" x14ac:dyDescent="0.3">
      <c r="A33" t="s">
        <v>324</v>
      </c>
      <c r="B33" s="68" t="s">
        <v>427</v>
      </c>
      <c r="C33" t="s">
        <v>411</v>
      </c>
      <c r="D33" t="s">
        <v>426</v>
      </c>
    </row>
    <row r="34" spans="1:4" ht="42" x14ac:dyDescent="0.3">
      <c r="A34" t="s">
        <v>325</v>
      </c>
      <c r="B34" s="68" t="s">
        <v>427</v>
      </c>
      <c r="C34" t="s">
        <v>411</v>
      </c>
      <c r="D34" t="s">
        <v>426</v>
      </c>
    </row>
    <row r="35" spans="1:4" x14ac:dyDescent="0.3">
      <c r="A35" t="s">
        <v>322</v>
      </c>
      <c r="B35" s="68" t="s">
        <v>432</v>
      </c>
      <c r="C35" t="s">
        <v>398</v>
      </c>
      <c r="D35" t="s">
        <v>431</v>
      </c>
    </row>
    <row r="36" spans="1:4" x14ac:dyDescent="0.3">
      <c r="A36" t="s">
        <v>324</v>
      </c>
      <c r="B36" s="68" t="s">
        <v>432</v>
      </c>
      <c r="C36" t="s">
        <v>398</v>
      </c>
      <c r="D36" t="s">
        <v>431</v>
      </c>
    </row>
    <row r="37" spans="1:4" x14ac:dyDescent="0.3">
      <c r="A37" t="s">
        <v>325</v>
      </c>
      <c r="B37" s="68" t="s">
        <v>432</v>
      </c>
      <c r="C37" t="s">
        <v>398</v>
      </c>
      <c r="D37" t="s">
        <v>431</v>
      </c>
    </row>
    <row r="38" spans="1:4" ht="28" x14ac:dyDescent="0.3">
      <c r="A38" t="s">
        <v>237</v>
      </c>
      <c r="B38" s="68" t="s">
        <v>439</v>
      </c>
      <c r="C38" t="s">
        <v>411</v>
      </c>
      <c r="D38" t="s">
        <v>409</v>
      </c>
    </row>
    <row r="39" spans="1:4" ht="28" x14ac:dyDescent="0.3">
      <c r="A39" t="s">
        <v>240</v>
      </c>
      <c r="B39" s="68" t="s">
        <v>439</v>
      </c>
      <c r="C39" t="s">
        <v>411</v>
      </c>
      <c r="D39" t="s">
        <v>409</v>
      </c>
    </row>
    <row r="40" spans="1:4" ht="28" x14ac:dyDescent="0.3">
      <c r="A40" t="s">
        <v>242</v>
      </c>
      <c r="B40" s="68" t="s">
        <v>490</v>
      </c>
      <c r="C40" t="s">
        <v>411</v>
      </c>
      <c r="D40" t="s">
        <v>433</v>
      </c>
    </row>
    <row r="41" spans="1:4" ht="28" x14ac:dyDescent="0.3">
      <c r="A41" t="s">
        <v>248</v>
      </c>
      <c r="B41" s="68" t="s">
        <v>462</v>
      </c>
      <c r="C41" t="s">
        <v>411</v>
      </c>
      <c r="D41" t="s">
        <v>409</v>
      </c>
    </row>
    <row r="42" spans="1:4" ht="28" x14ac:dyDescent="0.3">
      <c r="A42" t="s">
        <v>120</v>
      </c>
      <c r="B42" s="68" t="s">
        <v>410</v>
      </c>
      <c r="C42" t="s">
        <v>411</v>
      </c>
      <c r="D42" t="s">
        <v>409</v>
      </c>
    </row>
    <row r="43" spans="1:4" ht="28" x14ac:dyDescent="0.3">
      <c r="A43" t="s">
        <v>123</v>
      </c>
      <c r="B43" s="68" t="s">
        <v>410</v>
      </c>
      <c r="C43" t="s">
        <v>411</v>
      </c>
      <c r="D43" t="s">
        <v>409</v>
      </c>
    </row>
    <row r="44" spans="1:4" ht="28" x14ac:dyDescent="0.3">
      <c r="A44" t="s">
        <v>124</v>
      </c>
      <c r="B44" s="68" t="s">
        <v>410</v>
      </c>
      <c r="C44" t="s">
        <v>411</v>
      </c>
      <c r="D44" t="s">
        <v>409</v>
      </c>
    </row>
    <row r="45" spans="1:4" ht="28" x14ac:dyDescent="0.3">
      <c r="A45" t="s">
        <v>125</v>
      </c>
      <c r="B45" s="68" t="s">
        <v>410</v>
      </c>
      <c r="C45" t="s">
        <v>411</v>
      </c>
      <c r="D45" t="s">
        <v>409</v>
      </c>
    </row>
    <row r="46" spans="1:4" ht="28" x14ac:dyDescent="0.3">
      <c r="A46" t="s">
        <v>127</v>
      </c>
      <c r="B46" s="68" t="s">
        <v>410</v>
      </c>
      <c r="C46" t="s">
        <v>411</v>
      </c>
      <c r="D46" t="s">
        <v>409</v>
      </c>
    </row>
    <row r="47" spans="1:4" ht="28" x14ac:dyDescent="0.3">
      <c r="A47" t="s">
        <v>131</v>
      </c>
      <c r="B47" s="68" t="s">
        <v>410</v>
      </c>
      <c r="C47" t="s">
        <v>411</v>
      </c>
      <c r="D47" t="s">
        <v>409</v>
      </c>
    </row>
    <row r="48" spans="1:4" ht="28" x14ac:dyDescent="0.3">
      <c r="A48" t="s">
        <v>132</v>
      </c>
      <c r="B48" s="68" t="s">
        <v>410</v>
      </c>
      <c r="C48" t="s">
        <v>411</v>
      </c>
      <c r="D48" t="s">
        <v>409</v>
      </c>
    </row>
    <row r="49" spans="1:4" ht="28" x14ac:dyDescent="0.3">
      <c r="A49" t="s">
        <v>140</v>
      </c>
      <c r="B49" s="68" t="s">
        <v>410</v>
      </c>
      <c r="C49" t="s">
        <v>411</v>
      </c>
      <c r="D49" t="s">
        <v>409</v>
      </c>
    </row>
    <row r="50" spans="1:4" ht="28" x14ac:dyDescent="0.3">
      <c r="A50" t="s">
        <v>145</v>
      </c>
      <c r="B50" s="68" t="s">
        <v>410</v>
      </c>
      <c r="C50" t="s">
        <v>411</v>
      </c>
      <c r="D50" t="s">
        <v>409</v>
      </c>
    </row>
    <row r="51" spans="1:4" ht="28" x14ac:dyDescent="0.3">
      <c r="A51" t="s">
        <v>147</v>
      </c>
      <c r="B51" s="68" t="s">
        <v>410</v>
      </c>
      <c r="C51" t="s">
        <v>411</v>
      </c>
      <c r="D51" t="s">
        <v>409</v>
      </c>
    </row>
    <row r="52" spans="1:4" ht="28" x14ac:dyDescent="0.3">
      <c r="A52" t="s">
        <v>149</v>
      </c>
      <c r="B52" s="68" t="s">
        <v>410</v>
      </c>
      <c r="C52" t="s">
        <v>411</v>
      </c>
      <c r="D52" t="s">
        <v>409</v>
      </c>
    </row>
    <row r="53" spans="1:4" ht="28" x14ac:dyDescent="0.3">
      <c r="A53" t="s">
        <v>163</v>
      </c>
      <c r="B53" s="68" t="s">
        <v>410</v>
      </c>
      <c r="C53" t="s">
        <v>411</v>
      </c>
      <c r="D53" t="s">
        <v>409</v>
      </c>
    </row>
    <row r="54" spans="1:4" ht="28" x14ac:dyDescent="0.3">
      <c r="A54" t="s">
        <v>164</v>
      </c>
      <c r="B54" s="68" t="s">
        <v>410</v>
      </c>
      <c r="C54" t="s">
        <v>411</v>
      </c>
      <c r="D54" t="s">
        <v>409</v>
      </c>
    </row>
    <row r="55" spans="1:4" ht="28" x14ac:dyDescent="0.3">
      <c r="A55" t="s">
        <v>165</v>
      </c>
      <c r="B55" s="68" t="s">
        <v>410</v>
      </c>
      <c r="C55" t="s">
        <v>411</v>
      </c>
      <c r="D55" t="s">
        <v>409</v>
      </c>
    </row>
    <row r="56" spans="1:4" ht="28" x14ac:dyDescent="0.3">
      <c r="A56" t="s">
        <v>166</v>
      </c>
      <c r="B56" s="68" t="s">
        <v>410</v>
      </c>
      <c r="C56" t="s">
        <v>411</v>
      </c>
      <c r="D56" t="s">
        <v>409</v>
      </c>
    </row>
    <row r="57" spans="1:4" ht="28" x14ac:dyDescent="0.3">
      <c r="A57" t="s">
        <v>167</v>
      </c>
      <c r="B57" s="68" t="s">
        <v>410</v>
      </c>
      <c r="C57" t="s">
        <v>411</v>
      </c>
      <c r="D57" t="s">
        <v>409</v>
      </c>
    </row>
    <row r="58" spans="1:4" ht="28" x14ac:dyDescent="0.3">
      <c r="A58" t="s">
        <v>169</v>
      </c>
      <c r="B58" s="68" t="s">
        <v>410</v>
      </c>
      <c r="C58" t="s">
        <v>411</v>
      </c>
      <c r="D58" t="s">
        <v>409</v>
      </c>
    </row>
    <row r="59" spans="1:4" ht="28" x14ac:dyDescent="0.3">
      <c r="A59" t="s">
        <v>170</v>
      </c>
      <c r="B59" s="68" t="s">
        <v>410</v>
      </c>
      <c r="C59" t="s">
        <v>411</v>
      </c>
      <c r="D59" t="s">
        <v>409</v>
      </c>
    </row>
    <row r="60" spans="1:4" ht="28" x14ac:dyDescent="0.3">
      <c r="A60" t="s">
        <v>171</v>
      </c>
      <c r="B60" s="68" t="s">
        <v>410</v>
      </c>
      <c r="C60" t="s">
        <v>411</v>
      </c>
      <c r="D60" t="s">
        <v>409</v>
      </c>
    </row>
    <row r="61" spans="1:4" ht="28" x14ac:dyDescent="0.3">
      <c r="A61" t="s">
        <v>172</v>
      </c>
      <c r="B61" s="68" t="s">
        <v>410</v>
      </c>
      <c r="C61" t="s">
        <v>411</v>
      </c>
      <c r="D61" t="s">
        <v>409</v>
      </c>
    </row>
    <row r="62" spans="1:4" ht="28" x14ac:dyDescent="0.3">
      <c r="A62" t="s">
        <v>280</v>
      </c>
      <c r="B62" s="68" t="s">
        <v>410</v>
      </c>
      <c r="C62" t="s">
        <v>411</v>
      </c>
      <c r="D62" t="s">
        <v>409</v>
      </c>
    </row>
    <row r="63" spans="1:4" ht="28" x14ac:dyDescent="0.3">
      <c r="A63" t="s">
        <v>286</v>
      </c>
      <c r="B63" s="68" t="s">
        <v>410</v>
      </c>
      <c r="C63" t="s">
        <v>411</v>
      </c>
      <c r="D63" t="s">
        <v>409</v>
      </c>
    </row>
    <row r="64" spans="1:4" ht="28" x14ac:dyDescent="0.3">
      <c r="A64" t="s">
        <v>287</v>
      </c>
      <c r="B64" s="68" t="s">
        <v>410</v>
      </c>
      <c r="C64" t="s">
        <v>411</v>
      </c>
      <c r="D64" t="s">
        <v>409</v>
      </c>
    </row>
    <row r="65" spans="1:4" ht="28" x14ac:dyDescent="0.3">
      <c r="A65" t="s">
        <v>289</v>
      </c>
      <c r="B65" s="68" t="s">
        <v>410</v>
      </c>
      <c r="C65" t="s">
        <v>411</v>
      </c>
      <c r="D65" t="s">
        <v>409</v>
      </c>
    </row>
    <row r="66" spans="1:4" ht="28" x14ac:dyDescent="0.3">
      <c r="A66" t="s">
        <v>379</v>
      </c>
      <c r="B66" s="68" t="s">
        <v>410</v>
      </c>
      <c r="C66" t="s">
        <v>411</v>
      </c>
      <c r="D66" t="s">
        <v>409</v>
      </c>
    </row>
    <row r="67" spans="1:4" ht="28" x14ac:dyDescent="0.3">
      <c r="A67" t="s">
        <v>384</v>
      </c>
      <c r="B67" s="68" t="s">
        <v>410</v>
      </c>
      <c r="C67" t="s">
        <v>411</v>
      </c>
      <c r="D67" t="s">
        <v>409</v>
      </c>
    </row>
    <row r="68" spans="1:4" ht="28" x14ac:dyDescent="0.3">
      <c r="A68" t="s">
        <v>385</v>
      </c>
      <c r="B68" s="68" t="s">
        <v>410</v>
      </c>
      <c r="C68" t="s">
        <v>411</v>
      </c>
      <c r="D68" t="s">
        <v>409</v>
      </c>
    </row>
    <row r="69" spans="1:4" ht="28" x14ac:dyDescent="0.3">
      <c r="A69" t="s">
        <v>386</v>
      </c>
      <c r="B69" s="68" t="s">
        <v>410</v>
      </c>
      <c r="C69" t="s">
        <v>411</v>
      </c>
      <c r="D69" t="s">
        <v>409</v>
      </c>
    </row>
    <row r="70" spans="1:4" ht="28" x14ac:dyDescent="0.3">
      <c r="A70" t="s">
        <v>379</v>
      </c>
      <c r="B70" s="68" t="s">
        <v>410</v>
      </c>
      <c r="C70" t="s">
        <v>411</v>
      </c>
      <c r="D70" t="s">
        <v>409</v>
      </c>
    </row>
    <row r="71" spans="1:4" ht="28" x14ac:dyDescent="0.3">
      <c r="A71" t="s">
        <v>387</v>
      </c>
      <c r="B71" s="68" t="s">
        <v>410</v>
      </c>
      <c r="C71" t="s">
        <v>411</v>
      </c>
      <c r="D71" t="s">
        <v>409</v>
      </c>
    </row>
    <row r="72" spans="1:4" ht="28" x14ac:dyDescent="0.3">
      <c r="A72" t="s">
        <v>388</v>
      </c>
      <c r="B72" s="68" t="s">
        <v>410</v>
      </c>
      <c r="C72" t="s">
        <v>411</v>
      </c>
      <c r="D72" t="s">
        <v>409</v>
      </c>
    </row>
    <row r="73" spans="1:4" ht="28" x14ac:dyDescent="0.3">
      <c r="A73" t="s">
        <v>389</v>
      </c>
      <c r="B73" s="68" t="s">
        <v>410</v>
      </c>
      <c r="C73" t="s">
        <v>411</v>
      </c>
      <c r="D73" t="s">
        <v>409</v>
      </c>
    </row>
    <row r="74" spans="1:4" ht="28" x14ac:dyDescent="0.3">
      <c r="A74" t="s">
        <v>390</v>
      </c>
      <c r="B74" s="68" t="s">
        <v>410</v>
      </c>
      <c r="C74" t="s">
        <v>411</v>
      </c>
      <c r="D74" t="s">
        <v>409</v>
      </c>
    </row>
    <row r="75" spans="1:4" ht="28" x14ac:dyDescent="0.3">
      <c r="A75" t="s">
        <v>386</v>
      </c>
      <c r="B75" s="68" t="s">
        <v>440</v>
      </c>
      <c r="C75" t="s">
        <v>411</v>
      </c>
      <c r="D75" t="s">
        <v>409</v>
      </c>
    </row>
    <row r="76" spans="1:4" ht="28" x14ac:dyDescent="0.3">
      <c r="A76" t="s">
        <v>379</v>
      </c>
      <c r="B76" s="68" t="s">
        <v>440</v>
      </c>
      <c r="C76" t="s">
        <v>411</v>
      </c>
      <c r="D76" t="s">
        <v>409</v>
      </c>
    </row>
    <row r="77" spans="1:4" ht="42" x14ac:dyDescent="0.3">
      <c r="A77" t="s">
        <v>300</v>
      </c>
      <c r="B77" s="68" t="s">
        <v>465</v>
      </c>
      <c r="C77" t="s">
        <v>411</v>
      </c>
      <c r="D77" t="s">
        <v>426</v>
      </c>
    </row>
    <row r="78" spans="1:4" ht="42" x14ac:dyDescent="0.3">
      <c r="A78" t="s">
        <v>312</v>
      </c>
      <c r="B78" s="69" t="s">
        <v>466</v>
      </c>
      <c r="C78" t="s">
        <v>411</v>
      </c>
      <c r="D78" t="s">
        <v>426</v>
      </c>
    </row>
    <row r="79" spans="1:4" ht="42" x14ac:dyDescent="0.3">
      <c r="A79" t="s">
        <v>307</v>
      </c>
      <c r="B79" s="69" t="s">
        <v>467</v>
      </c>
      <c r="C79" t="s">
        <v>411</v>
      </c>
      <c r="D79" t="s">
        <v>426</v>
      </c>
    </row>
    <row r="80" spans="1:4" x14ac:dyDescent="0.3">
      <c r="A80" t="s">
        <v>384</v>
      </c>
      <c r="B80" s="68" t="s">
        <v>494</v>
      </c>
      <c r="C80" t="s">
        <v>398</v>
      </c>
      <c r="D80" t="s">
        <v>417</v>
      </c>
    </row>
    <row r="81" spans="1:4" ht="28" x14ac:dyDescent="0.3">
      <c r="A81" t="s">
        <v>133</v>
      </c>
      <c r="B81" s="68" t="s">
        <v>469</v>
      </c>
      <c r="C81" t="s">
        <v>411</v>
      </c>
      <c r="D81" t="s">
        <v>412</v>
      </c>
    </row>
    <row r="82" spans="1:4" ht="28" x14ac:dyDescent="0.3">
      <c r="A82" t="s">
        <v>336</v>
      </c>
      <c r="B82" s="68" t="s">
        <v>470</v>
      </c>
      <c r="C82" t="s">
        <v>411</v>
      </c>
      <c r="D82" t="s">
        <v>412</v>
      </c>
    </row>
    <row r="83" spans="1:4" ht="28" x14ac:dyDescent="0.3">
      <c r="A83" t="s">
        <v>326</v>
      </c>
      <c r="B83" s="68" t="s">
        <v>471</v>
      </c>
      <c r="C83" t="s">
        <v>411</v>
      </c>
      <c r="D83" t="s">
        <v>412</v>
      </c>
    </row>
    <row r="84" spans="1:4" ht="28" x14ac:dyDescent="0.3">
      <c r="A84" t="s">
        <v>331</v>
      </c>
      <c r="B84" s="68" t="s">
        <v>472</v>
      </c>
      <c r="C84" t="s">
        <v>411</v>
      </c>
      <c r="D84" t="s">
        <v>412</v>
      </c>
    </row>
    <row r="85" spans="1:4" ht="28" x14ac:dyDescent="0.3">
      <c r="A85" t="s">
        <v>250</v>
      </c>
      <c r="B85" s="68" t="s">
        <v>473</v>
      </c>
      <c r="C85" t="s">
        <v>411</v>
      </c>
      <c r="D85" t="s">
        <v>412</v>
      </c>
    </row>
    <row r="86" spans="1:4" ht="28" x14ac:dyDescent="0.3">
      <c r="A86" t="s">
        <v>173</v>
      </c>
      <c r="B86" s="68" t="s">
        <v>444</v>
      </c>
      <c r="C86" t="s">
        <v>411</v>
      </c>
      <c r="D86" t="s">
        <v>412</v>
      </c>
    </row>
    <row r="87" spans="1:4" ht="28" x14ac:dyDescent="0.3">
      <c r="A87" t="s">
        <v>178</v>
      </c>
      <c r="B87" s="68" t="s">
        <v>444</v>
      </c>
      <c r="C87" t="s">
        <v>411</v>
      </c>
      <c r="D87" t="s">
        <v>412</v>
      </c>
    </row>
    <row r="88" spans="1:4" ht="28" x14ac:dyDescent="0.3">
      <c r="A88" t="s">
        <v>257</v>
      </c>
      <c r="B88" s="68" t="s">
        <v>445</v>
      </c>
      <c r="C88" t="s">
        <v>411</v>
      </c>
      <c r="D88" t="s">
        <v>412</v>
      </c>
    </row>
    <row r="89" spans="1:4" ht="28" x14ac:dyDescent="0.3">
      <c r="A89" t="s">
        <v>258</v>
      </c>
      <c r="B89" s="68" t="s">
        <v>445</v>
      </c>
      <c r="C89" t="s">
        <v>411</v>
      </c>
      <c r="D89" t="s">
        <v>412</v>
      </c>
    </row>
    <row r="90" spans="1:4" ht="28" x14ac:dyDescent="0.3">
      <c r="A90" t="s">
        <v>253</v>
      </c>
      <c r="B90" s="68" t="s">
        <v>446</v>
      </c>
      <c r="C90" t="s">
        <v>411</v>
      </c>
      <c r="D90" t="s">
        <v>412</v>
      </c>
    </row>
    <row r="91" spans="1:4" ht="28" x14ac:dyDescent="0.3">
      <c r="A91" t="s">
        <v>255</v>
      </c>
      <c r="B91" s="68" t="s">
        <v>446</v>
      </c>
      <c r="C91" t="s">
        <v>411</v>
      </c>
      <c r="D91" t="s">
        <v>412</v>
      </c>
    </row>
    <row r="92" spans="1:4" ht="28" x14ac:dyDescent="0.3">
      <c r="A92" t="s">
        <v>289</v>
      </c>
      <c r="B92" s="68" t="s">
        <v>474</v>
      </c>
      <c r="C92" t="s">
        <v>411</v>
      </c>
      <c r="D92" t="s">
        <v>412</v>
      </c>
    </row>
    <row r="93" spans="1:4" ht="28" x14ac:dyDescent="0.3">
      <c r="A93" t="s">
        <v>285</v>
      </c>
      <c r="B93" s="68" t="s">
        <v>447</v>
      </c>
      <c r="C93" t="s">
        <v>411</v>
      </c>
      <c r="D93" t="s">
        <v>412</v>
      </c>
    </row>
    <row r="94" spans="1:4" ht="28" x14ac:dyDescent="0.3">
      <c r="A94" t="s">
        <v>286</v>
      </c>
      <c r="B94" s="68" t="s">
        <v>447</v>
      </c>
      <c r="C94" t="s">
        <v>411</v>
      </c>
      <c r="D94" t="s">
        <v>412</v>
      </c>
    </row>
    <row r="95" spans="1:4" ht="28" x14ac:dyDescent="0.3">
      <c r="A95" t="s">
        <v>282</v>
      </c>
      <c r="B95" s="69" t="s">
        <v>475</v>
      </c>
      <c r="C95" t="s">
        <v>411</v>
      </c>
      <c r="D95" t="s">
        <v>412</v>
      </c>
    </row>
    <row r="96" spans="1:4" ht="28" x14ac:dyDescent="0.3">
      <c r="A96" t="s">
        <v>287</v>
      </c>
      <c r="B96" s="68" t="s">
        <v>476</v>
      </c>
      <c r="C96" t="s">
        <v>411</v>
      </c>
      <c r="D96" t="s">
        <v>412</v>
      </c>
    </row>
    <row r="97" spans="1:4" ht="28" x14ac:dyDescent="0.3">
      <c r="A97" t="s">
        <v>147</v>
      </c>
      <c r="B97" s="68" t="s">
        <v>477</v>
      </c>
      <c r="C97" t="s">
        <v>411</v>
      </c>
      <c r="D97" t="s">
        <v>412</v>
      </c>
    </row>
    <row r="98" spans="1:4" ht="28" x14ac:dyDescent="0.3">
      <c r="A98" t="s">
        <v>140</v>
      </c>
      <c r="B98" s="68" t="s">
        <v>478</v>
      </c>
      <c r="C98" t="s">
        <v>411</v>
      </c>
      <c r="D98" t="s">
        <v>412</v>
      </c>
    </row>
    <row r="99" spans="1:4" ht="28" x14ac:dyDescent="0.3">
      <c r="A99" t="s">
        <v>161</v>
      </c>
      <c r="B99" s="68" t="s">
        <v>479</v>
      </c>
      <c r="C99" t="s">
        <v>411</v>
      </c>
      <c r="D99" t="s">
        <v>412</v>
      </c>
    </row>
    <row r="100" spans="1:4" ht="28" x14ac:dyDescent="0.3">
      <c r="A100" t="s">
        <v>149</v>
      </c>
      <c r="B100" s="68" t="s">
        <v>480</v>
      </c>
      <c r="C100" t="s">
        <v>411</v>
      </c>
      <c r="D100" t="s">
        <v>412</v>
      </c>
    </row>
    <row r="101" spans="1:4" ht="28" x14ac:dyDescent="0.3">
      <c r="A101" t="s">
        <v>145</v>
      </c>
      <c r="B101" s="68" t="s">
        <v>448</v>
      </c>
      <c r="C101" t="s">
        <v>411</v>
      </c>
      <c r="D101" t="s">
        <v>412</v>
      </c>
    </row>
    <row r="102" spans="1:4" ht="28" x14ac:dyDescent="0.3">
      <c r="A102" t="s">
        <v>267</v>
      </c>
      <c r="B102" s="68" t="s">
        <v>448</v>
      </c>
      <c r="C102" t="s">
        <v>411</v>
      </c>
      <c r="D102" t="s">
        <v>412</v>
      </c>
    </row>
    <row r="103" spans="1:4" ht="42" x14ac:dyDescent="0.3">
      <c r="A103" t="s">
        <v>382</v>
      </c>
      <c r="B103" s="69" t="s">
        <v>464</v>
      </c>
      <c r="C103" t="s">
        <v>398</v>
      </c>
      <c r="D103" t="s">
        <v>463</v>
      </c>
    </row>
    <row r="104" spans="1:4" ht="42" x14ac:dyDescent="0.3">
      <c r="A104" t="s">
        <v>173</v>
      </c>
      <c r="B104" s="68" t="s">
        <v>452</v>
      </c>
      <c r="C104" t="s">
        <v>398</v>
      </c>
      <c r="D104" t="s">
        <v>417</v>
      </c>
    </row>
    <row r="105" spans="1:4" ht="42" x14ac:dyDescent="0.3">
      <c r="A105" t="s">
        <v>178</v>
      </c>
      <c r="B105" s="68" t="s">
        <v>452</v>
      </c>
      <c r="C105" t="s">
        <v>398</v>
      </c>
      <c r="D105" t="s">
        <v>417</v>
      </c>
    </row>
    <row r="106" spans="1:4" ht="28" x14ac:dyDescent="0.3">
      <c r="A106" t="s">
        <v>320</v>
      </c>
      <c r="B106" s="68" t="s">
        <v>481</v>
      </c>
      <c r="C106" t="s">
        <v>411</v>
      </c>
      <c r="D106" t="s">
        <v>412</v>
      </c>
    </row>
    <row r="107" spans="1:4" ht="28" x14ac:dyDescent="0.3">
      <c r="A107" t="s">
        <v>318</v>
      </c>
      <c r="B107" s="68" t="s">
        <v>482</v>
      </c>
      <c r="C107" t="s">
        <v>411</v>
      </c>
      <c r="D107" t="s">
        <v>412</v>
      </c>
    </row>
    <row r="108" spans="1:4" ht="28" x14ac:dyDescent="0.3">
      <c r="A108" t="s">
        <v>322</v>
      </c>
      <c r="B108" s="68" t="s">
        <v>430</v>
      </c>
      <c r="C108" t="s">
        <v>411</v>
      </c>
      <c r="D108" t="s">
        <v>412</v>
      </c>
    </row>
    <row r="109" spans="1:4" ht="28" x14ac:dyDescent="0.3">
      <c r="A109" t="s">
        <v>324</v>
      </c>
      <c r="B109" s="68" t="s">
        <v>430</v>
      </c>
      <c r="C109" t="s">
        <v>411</v>
      </c>
      <c r="D109" t="s">
        <v>412</v>
      </c>
    </row>
    <row r="110" spans="1:4" ht="28" x14ac:dyDescent="0.3">
      <c r="A110" t="s">
        <v>325</v>
      </c>
      <c r="B110" s="68" t="s">
        <v>430</v>
      </c>
      <c r="C110" t="s">
        <v>411</v>
      </c>
      <c r="D110" t="s">
        <v>412</v>
      </c>
    </row>
    <row r="111" spans="1:4" ht="28" x14ac:dyDescent="0.3">
      <c r="A111" t="s">
        <v>307</v>
      </c>
      <c r="B111" s="68" t="s">
        <v>483</v>
      </c>
      <c r="C111" t="s">
        <v>411</v>
      </c>
      <c r="D111" t="s">
        <v>412</v>
      </c>
    </row>
    <row r="112" spans="1:4" ht="28" x14ac:dyDescent="0.3">
      <c r="A112" t="s">
        <v>309</v>
      </c>
      <c r="B112" s="68" t="s">
        <v>484</v>
      </c>
      <c r="C112" t="s">
        <v>411</v>
      </c>
      <c r="D112" t="s">
        <v>412</v>
      </c>
    </row>
    <row r="113" spans="1:4" ht="28" x14ac:dyDescent="0.3">
      <c r="A113" t="s">
        <v>321</v>
      </c>
      <c r="B113" s="68" t="s">
        <v>485</v>
      </c>
      <c r="C113" t="s">
        <v>411</v>
      </c>
      <c r="D113" t="s">
        <v>412</v>
      </c>
    </row>
    <row r="114" spans="1:4" x14ac:dyDescent="0.3">
      <c r="A114" t="s">
        <v>259</v>
      </c>
      <c r="B114" s="68" t="s">
        <v>468</v>
      </c>
      <c r="C114" t="s">
        <v>411</v>
      </c>
      <c r="D114" t="s">
        <v>426</v>
      </c>
    </row>
    <row r="115" spans="1:4" ht="42" x14ac:dyDescent="0.3">
      <c r="A115" t="s">
        <v>300</v>
      </c>
      <c r="B115" s="68" t="s">
        <v>486</v>
      </c>
      <c r="C115" t="s">
        <v>411</v>
      </c>
      <c r="D115" t="s">
        <v>412</v>
      </c>
    </row>
    <row r="116" spans="1:4" ht="42" x14ac:dyDescent="0.3">
      <c r="A116" t="s">
        <v>312</v>
      </c>
      <c r="B116" s="68" t="s">
        <v>487</v>
      </c>
      <c r="C116" t="s">
        <v>411</v>
      </c>
      <c r="D116" t="s">
        <v>412</v>
      </c>
    </row>
    <row r="117" spans="1:4" ht="28" x14ac:dyDescent="0.3">
      <c r="A117" t="s">
        <v>147</v>
      </c>
      <c r="B117" s="68" t="s">
        <v>516</v>
      </c>
      <c r="C117" t="s">
        <v>411</v>
      </c>
      <c r="D117" t="s">
        <v>88</v>
      </c>
    </row>
    <row r="118" spans="1:4" ht="28" x14ac:dyDescent="0.3">
      <c r="A118" t="s">
        <v>336</v>
      </c>
      <c r="B118" s="68" t="s">
        <v>498</v>
      </c>
      <c r="C118" t="s">
        <v>411</v>
      </c>
      <c r="D118" t="s">
        <v>406</v>
      </c>
    </row>
    <row r="119" spans="1:4" ht="56" x14ac:dyDescent="0.3">
      <c r="A119" t="s">
        <v>254</v>
      </c>
      <c r="B119" s="68" t="s">
        <v>504</v>
      </c>
      <c r="C119" t="s">
        <v>411</v>
      </c>
      <c r="D119" t="s">
        <v>503</v>
      </c>
    </row>
    <row r="120" spans="1:4" x14ac:dyDescent="0.3">
      <c r="A120" t="s">
        <v>129</v>
      </c>
      <c r="B120" s="68" t="s">
        <v>413</v>
      </c>
      <c r="C120" t="s">
        <v>411</v>
      </c>
      <c r="D120" t="s">
        <v>412</v>
      </c>
    </row>
    <row r="121" spans="1:4" x14ac:dyDescent="0.3">
      <c r="A121" t="s">
        <v>148</v>
      </c>
      <c r="B121" s="68" t="s">
        <v>413</v>
      </c>
      <c r="C121" t="s">
        <v>411</v>
      </c>
      <c r="D121" t="s">
        <v>412</v>
      </c>
    </row>
    <row r="122" spans="1:4" x14ac:dyDescent="0.3">
      <c r="A122" t="s">
        <v>191</v>
      </c>
      <c r="B122" s="68" t="s">
        <v>413</v>
      </c>
      <c r="C122" t="s">
        <v>411</v>
      </c>
      <c r="D122" t="s">
        <v>412</v>
      </c>
    </row>
    <row r="123" spans="1:4" x14ac:dyDescent="0.3">
      <c r="A123" t="s">
        <v>192</v>
      </c>
      <c r="B123" s="68" t="s">
        <v>413</v>
      </c>
      <c r="C123" t="s">
        <v>411</v>
      </c>
      <c r="D123" t="s">
        <v>412</v>
      </c>
    </row>
    <row r="124" spans="1:4" x14ac:dyDescent="0.3">
      <c r="A124" t="s">
        <v>193</v>
      </c>
      <c r="B124" s="68" t="s">
        <v>413</v>
      </c>
      <c r="C124" t="s">
        <v>411</v>
      </c>
      <c r="D124" t="s">
        <v>412</v>
      </c>
    </row>
    <row r="125" spans="1:4" x14ac:dyDescent="0.3">
      <c r="A125" t="s">
        <v>196</v>
      </c>
      <c r="B125" s="68" t="s">
        <v>413</v>
      </c>
      <c r="C125" t="s">
        <v>411</v>
      </c>
      <c r="D125" t="s">
        <v>412</v>
      </c>
    </row>
    <row r="126" spans="1:4" x14ac:dyDescent="0.3">
      <c r="A126" t="s">
        <v>198</v>
      </c>
      <c r="B126" s="68" t="s">
        <v>413</v>
      </c>
      <c r="C126" t="s">
        <v>411</v>
      </c>
      <c r="D126" t="s">
        <v>412</v>
      </c>
    </row>
    <row r="127" spans="1:4" x14ac:dyDescent="0.3">
      <c r="A127" t="s">
        <v>199</v>
      </c>
      <c r="B127" s="68" t="s">
        <v>413</v>
      </c>
      <c r="C127" t="s">
        <v>411</v>
      </c>
      <c r="D127" t="s">
        <v>412</v>
      </c>
    </row>
    <row r="128" spans="1:4" x14ac:dyDescent="0.3">
      <c r="A128" t="s">
        <v>201</v>
      </c>
      <c r="B128" s="68" t="s">
        <v>413</v>
      </c>
      <c r="C128" t="s">
        <v>411</v>
      </c>
      <c r="D128" t="s">
        <v>412</v>
      </c>
    </row>
    <row r="129" spans="1:4" x14ac:dyDescent="0.3">
      <c r="A129" t="s">
        <v>262</v>
      </c>
      <c r="B129" s="68" t="s">
        <v>413</v>
      </c>
      <c r="C129" t="s">
        <v>411</v>
      </c>
      <c r="D129" t="s">
        <v>412</v>
      </c>
    </row>
    <row r="130" spans="1:4" x14ac:dyDescent="0.3">
      <c r="A130" t="s">
        <v>263</v>
      </c>
      <c r="B130" s="68" t="s">
        <v>413</v>
      </c>
      <c r="C130" t="s">
        <v>411</v>
      </c>
      <c r="D130" t="s">
        <v>412</v>
      </c>
    </row>
    <row r="131" spans="1:4" x14ac:dyDescent="0.3">
      <c r="A131" t="s">
        <v>264</v>
      </c>
      <c r="B131" s="68" t="s">
        <v>413</v>
      </c>
      <c r="C131" t="s">
        <v>411</v>
      </c>
      <c r="D131" t="s">
        <v>412</v>
      </c>
    </row>
    <row r="132" spans="1:4" x14ac:dyDescent="0.3">
      <c r="A132" t="s">
        <v>265</v>
      </c>
      <c r="B132" s="68" t="s">
        <v>413</v>
      </c>
      <c r="C132" t="s">
        <v>411</v>
      </c>
      <c r="D132" t="s">
        <v>412</v>
      </c>
    </row>
    <row r="133" spans="1:4" x14ac:dyDescent="0.3">
      <c r="A133" t="s">
        <v>268</v>
      </c>
      <c r="B133" s="68" t="s">
        <v>413</v>
      </c>
      <c r="C133" t="s">
        <v>411</v>
      </c>
      <c r="D133" t="s">
        <v>412</v>
      </c>
    </row>
    <row r="134" spans="1:4" x14ac:dyDescent="0.3">
      <c r="A134" t="s">
        <v>269</v>
      </c>
      <c r="B134" s="68" t="s">
        <v>413</v>
      </c>
      <c r="C134" t="s">
        <v>411</v>
      </c>
      <c r="D134" t="s">
        <v>412</v>
      </c>
    </row>
    <row r="135" spans="1:4" x14ac:dyDescent="0.3">
      <c r="A135" t="s">
        <v>270</v>
      </c>
      <c r="B135" s="68" t="s">
        <v>413</v>
      </c>
      <c r="C135" t="s">
        <v>411</v>
      </c>
      <c r="D135" t="s">
        <v>412</v>
      </c>
    </row>
    <row r="136" spans="1:4" x14ac:dyDescent="0.3">
      <c r="A136" t="s">
        <v>271</v>
      </c>
      <c r="B136" s="68" t="s">
        <v>413</v>
      </c>
      <c r="C136" t="s">
        <v>411</v>
      </c>
      <c r="D136" t="s">
        <v>412</v>
      </c>
    </row>
    <row r="137" spans="1:4" x14ac:dyDescent="0.3">
      <c r="A137" t="s">
        <v>272</v>
      </c>
      <c r="B137" s="68" t="s">
        <v>413</v>
      </c>
      <c r="C137" t="s">
        <v>411</v>
      </c>
      <c r="D137" t="s">
        <v>412</v>
      </c>
    </row>
    <row r="138" spans="1:4" x14ac:dyDescent="0.3">
      <c r="A138" t="s">
        <v>273</v>
      </c>
      <c r="B138" s="68" t="s">
        <v>413</v>
      </c>
      <c r="C138" t="s">
        <v>411</v>
      </c>
      <c r="D138" t="s">
        <v>412</v>
      </c>
    </row>
    <row r="139" spans="1:4" x14ac:dyDescent="0.3">
      <c r="A139" t="s">
        <v>274</v>
      </c>
      <c r="B139" s="68" t="s">
        <v>413</v>
      </c>
      <c r="C139" t="s">
        <v>411</v>
      </c>
      <c r="D139" t="s">
        <v>412</v>
      </c>
    </row>
    <row r="140" spans="1:4" x14ac:dyDescent="0.3">
      <c r="A140" t="s">
        <v>275</v>
      </c>
      <c r="B140" s="68" t="s">
        <v>413</v>
      </c>
      <c r="C140" t="s">
        <v>411</v>
      </c>
      <c r="D140" t="s">
        <v>412</v>
      </c>
    </row>
    <row r="141" spans="1:4" x14ac:dyDescent="0.3">
      <c r="A141" t="s">
        <v>276</v>
      </c>
      <c r="B141" s="68" t="s">
        <v>413</v>
      </c>
      <c r="C141" t="s">
        <v>411</v>
      </c>
      <c r="D141" t="s">
        <v>412</v>
      </c>
    </row>
    <row r="142" spans="1:4" x14ac:dyDescent="0.3">
      <c r="A142" t="s">
        <v>277</v>
      </c>
      <c r="B142" s="68" t="s">
        <v>413</v>
      </c>
      <c r="C142" t="s">
        <v>411</v>
      </c>
      <c r="D142" t="s">
        <v>412</v>
      </c>
    </row>
    <row r="143" spans="1:4" x14ac:dyDescent="0.3">
      <c r="A143" t="s">
        <v>278</v>
      </c>
      <c r="B143" s="68" t="s">
        <v>413</v>
      </c>
      <c r="C143" t="s">
        <v>411</v>
      </c>
      <c r="D143" t="s">
        <v>412</v>
      </c>
    </row>
    <row r="144" spans="1:4" x14ac:dyDescent="0.3">
      <c r="A144" t="s">
        <v>279</v>
      </c>
      <c r="B144" s="68" t="s">
        <v>413</v>
      </c>
      <c r="C144" t="s">
        <v>411</v>
      </c>
      <c r="D144" t="s">
        <v>412</v>
      </c>
    </row>
    <row r="145" spans="1:4" x14ac:dyDescent="0.3">
      <c r="A145" t="s">
        <v>281</v>
      </c>
      <c r="B145" s="68" t="s">
        <v>413</v>
      </c>
      <c r="C145" t="s">
        <v>411</v>
      </c>
      <c r="D145" t="s">
        <v>412</v>
      </c>
    </row>
    <row r="146" spans="1:4" x14ac:dyDescent="0.3">
      <c r="A146" t="s">
        <v>189</v>
      </c>
      <c r="B146" s="68" t="s">
        <v>413</v>
      </c>
      <c r="C146" t="s">
        <v>411</v>
      </c>
      <c r="D146" t="s">
        <v>412</v>
      </c>
    </row>
    <row r="147" spans="1:4" x14ac:dyDescent="0.3">
      <c r="A147" t="s">
        <v>194</v>
      </c>
      <c r="B147" s="68" t="s">
        <v>413</v>
      </c>
      <c r="C147" t="s">
        <v>411</v>
      </c>
      <c r="D147" t="s">
        <v>412</v>
      </c>
    </row>
    <row r="148" spans="1:4" x14ac:dyDescent="0.3">
      <c r="A148" t="s">
        <v>191</v>
      </c>
      <c r="B148" s="68" t="s">
        <v>416</v>
      </c>
      <c r="C148" s="70" t="s">
        <v>398</v>
      </c>
      <c r="D148" t="s">
        <v>415</v>
      </c>
    </row>
    <row r="149" spans="1:4" x14ac:dyDescent="0.3">
      <c r="A149" t="s">
        <v>192</v>
      </c>
      <c r="B149" s="68" t="s">
        <v>416</v>
      </c>
      <c r="C149" s="70" t="s">
        <v>398</v>
      </c>
      <c r="D149" t="s">
        <v>415</v>
      </c>
    </row>
    <row r="150" spans="1:4" x14ac:dyDescent="0.3">
      <c r="A150" t="s">
        <v>193</v>
      </c>
      <c r="B150" s="68" t="s">
        <v>416</v>
      </c>
      <c r="C150" s="70" t="s">
        <v>398</v>
      </c>
      <c r="D150" t="s">
        <v>415</v>
      </c>
    </row>
    <row r="151" spans="1:4" x14ac:dyDescent="0.3">
      <c r="A151" t="s">
        <v>196</v>
      </c>
      <c r="B151" s="68" t="s">
        <v>416</v>
      </c>
      <c r="C151" s="70" t="s">
        <v>398</v>
      </c>
      <c r="D151" t="s">
        <v>415</v>
      </c>
    </row>
    <row r="152" spans="1:4" x14ac:dyDescent="0.3">
      <c r="A152" t="s">
        <v>198</v>
      </c>
      <c r="B152" s="68" t="s">
        <v>416</v>
      </c>
      <c r="C152" s="70" t="s">
        <v>398</v>
      </c>
      <c r="D152" t="s">
        <v>415</v>
      </c>
    </row>
    <row r="153" spans="1:4" x14ac:dyDescent="0.3">
      <c r="A153" t="s">
        <v>199</v>
      </c>
      <c r="B153" s="68" t="s">
        <v>416</v>
      </c>
      <c r="C153" s="70" t="s">
        <v>398</v>
      </c>
      <c r="D153" t="s">
        <v>415</v>
      </c>
    </row>
    <row r="154" spans="1:4" x14ac:dyDescent="0.3">
      <c r="A154" t="s">
        <v>201</v>
      </c>
      <c r="B154" s="68" t="s">
        <v>416</v>
      </c>
      <c r="C154" s="70" t="s">
        <v>398</v>
      </c>
      <c r="D154" t="s">
        <v>415</v>
      </c>
    </row>
    <row r="155" spans="1:4" x14ac:dyDescent="0.3">
      <c r="A155" t="s">
        <v>232</v>
      </c>
      <c r="B155" s="68" t="s">
        <v>416</v>
      </c>
      <c r="C155" s="70" t="s">
        <v>398</v>
      </c>
      <c r="D155" t="s">
        <v>415</v>
      </c>
    </row>
    <row r="156" spans="1:4" x14ac:dyDescent="0.3">
      <c r="A156" t="s">
        <v>236</v>
      </c>
      <c r="B156" s="68" t="s">
        <v>416</v>
      </c>
      <c r="C156" s="70" t="s">
        <v>398</v>
      </c>
      <c r="D156" t="s">
        <v>415</v>
      </c>
    </row>
    <row r="157" spans="1:4" x14ac:dyDescent="0.3">
      <c r="A157" t="s">
        <v>237</v>
      </c>
      <c r="B157" s="68" t="s">
        <v>416</v>
      </c>
      <c r="C157" s="70" t="s">
        <v>398</v>
      </c>
      <c r="D157" t="s">
        <v>415</v>
      </c>
    </row>
    <row r="158" spans="1:4" x14ac:dyDescent="0.3">
      <c r="A158" t="s">
        <v>240</v>
      </c>
      <c r="B158" s="68" t="s">
        <v>416</v>
      </c>
      <c r="C158" s="70" t="s">
        <v>398</v>
      </c>
      <c r="D158" t="s">
        <v>415</v>
      </c>
    </row>
    <row r="159" spans="1:4" x14ac:dyDescent="0.3">
      <c r="A159" t="s">
        <v>242</v>
      </c>
      <c r="B159" s="68" t="s">
        <v>416</v>
      </c>
      <c r="C159" s="70" t="s">
        <v>398</v>
      </c>
      <c r="D159" t="s">
        <v>415</v>
      </c>
    </row>
    <row r="160" spans="1:4" x14ac:dyDescent="0.3">
      <c r="A160" t="s">
        <v>243</v>
      </c>
      <c r="B160" s="68" t="s">
        <v>416</v>
      </c>
      <c r="C160" s="70" t="s">
        <v>398</v>
      </c>
      <c r="D160" t="s">
        <v>415</v>
      </c>
    </row>
    <row r="161" spans="1:4" x14ac:dyDescent="0.3">
      <c r="A161" t="s">
        <v>244</v>
      </c>
      <c r="B161" s="68" t="s">
        <v>416</v>
      </c>
      <c r="C161" s="70" t="s">
        <v>398</v>
      </c>
      <c r="D161" t="s">
        <v>415</v>
      </c>
    </row>
    <row r="162" spans="1:4" x14ac:dyDescent="0.3">
      <c r="A162" t="s">
        <v>245</v>
      </c>
      <c r="B162" s="68" t="s">
        <v>416</v>
      </c>
      <c r="C162" s="70" t="s">
        <v>398</v>
      </c>
      <c r="D162" t="s">
        <v>415</v>
      </c>
    </row>
    <row r="163" spans="1:4" x14ac:dyDescent="0.3">
      <c r="A163" t="s">
        <v>338</v>
      </c>
      <c r="B163" s="68" t="s">
        <v>416</v>
      </c>
      <c r="C163" s="70" t="s">
        <v>398</v>
      </c>
      <c r="D163" t="s">
        <v>415</v>
      </c>
    </row>
    <row r="164" spans="1:4" x14ac:dyDescent="0.3">
      <c r="A164" t="s">
        <v>340</v>
      </c>
      <c r="B164" s="68" t="s">
        <v>416</v>
      </c>
      <c r="C164" s="70" t="s">
        <v>398</v>
      </c>
      <c r="D164" t="s">
        <v>415</v>
      </c>
    </row>
    <row r="165" spans="1:4" x14ac:dyDescent="0.3">
      <c r="A165" t="s">
        <v>341</v>
      </c>
      <c r="B165" s="68" t="s">
        <v>416</v>
      </c>
      <c r="C165" s="70" t="s">
        <v>398</v>
      </c>
      <c r="D165" t="s">
        <v>415</v>
      </c>
    </row>
    <row r="166" spans="1:4" x14ac:dyDescent="0.3">
      <c r="A166" t="s">
        <v>181</v>
      </c>
      <c r="B166" s="68" t="s">
        <v>416</v>
      </c>
      <c r="C166" s="70" t="s">
        <v>398</v>
      </c>
      <c r="D166" t="s">
        <v>415</v>
      </c>
    </row>
    <row r="167" spans="1:4" x14ac:dyDescent="0.3">
      <c r="A167" t="s">
        <v>184</v>
      </c>
      <c r="B167" s="68" t="s">
        <v>416</v>
      </c>
      <c r="C167" s="70" t="s">
        <v>398</v>
      </c>
      <c r="D167" t="s">
        <v>415</v>
      </c>
    </row>
    <row r="168" spans="1:4" x14ac:dyDescent="0.3">
      <c r="A168" t="s">
        <v>187</v>
      </c>
      <c r="B168" s="68" t="s">
        <v>416</v>
      </c>
      <c r="C168" s="70" t="s">
        <v>398</v>
      </c>
      <c r="D168" t="s">
        <v>415</v>
      </c>
    </row>
    <row r="169" spans="1:4" x14ac:dyDescent="0.3">
      <c r="A169" t="s">
        <v>188</v>
      </c>
      <c r="B169" s="68" t="s">
        <v>416</v>
      </c>
      <c r="C169" s="70" t="s">
        <v>398</v>
      </c>
      <c r="D169" t="s">
        <v>415</v>
      </c>
    </row>
    <row r="170" spans="1:4" x14ac:dyDescent="0.3">
      <c r="A170" t="s">
        <v>291</v>
      </c>
      <c r="B170" s="68" t="s">
        <v>416</v>
      </c>
      <c r="C170" s="70" t="s">
        <v>398</v>
      </c>
      <c r="D170" t="s">
        <v>415</v>
      </c>
    </row>
    <row r="171" spans="1:4" x14ac:dyDescent="0.3">
      <c r="A171" t="s">
        <v>293</v>
      </c>
      <c r="B171" s="68" t="s">
        <v>416</v>
      </c>
      <c r="C171" s="70" t="s">
        <v>398</v>
      </c>
      <c r="D171" t="s">
        <v>415</v>
      </c>
    </row>
    <row r="172" spans="1:4" x14ac:dyDescent="0.3">
      <c r="A172" t="s">
        <v>294</v>
      </c>
      <c r="B172" s="68" t="s">
        <v>416</v>
      </c>
      <c r="C172" s="70" t="s">
        <v>398</v>
      </c>
      <c r="D172" t="s">
        <v>415</v>
      </c>
    </row>
    <row r="173" spans="1:4" x14ac:dyDescent="0.3">
      <c r="A173" t="s">
        <v>125</v>
      </c>
      <c r="B173" s="68" t="s">
        <v>509</v>
      </c>
      <c r="C173" t="s">
        <v>411</v>
      </c>
      <c r="D173" t="s">
        <v>508</v>
      </c>
    </row>
    <row r="174" spans="1:4" ht="28" x14ac:dyDescent="0.3">
      <c r="A174" t="s">
        <v>295</v>
      </c>
      <c r="B174" s="68" t="s">
        <v>499</v>
      </c>
      <c r="C174" t="s">
        <v>411</v>
      </c>
      <c r="D174" t="s">
        <v>406</v>
      </c>
    </row>
    <row r="175" spans="1:4" x14ac:dyDescent="0.3">
      <c r="A175" t="s">
        <v>318</v>
      </c>
      <c r="B175" s="68" t="s">
        <v>457</v>
      </c>
      <c r="C175" t="s">
        <v>411</v>
      </c>
      <c r="D175" t="s">
        <v>456</v>
      </c>
    </row>
    <row r="176" spans="1:4" x14ac:dyDescent="0.3">
      <c r="A176" t="s">
        <v>319</v>
      </c>
      <c r="B176" s="68" t="s">
        <v>457</v>
      </c>
      <c r="C176" t="s">
        <v>411</v>
      </c>
      <c r="D176" t="s">
        <v>456</v>
      </c>
    </row>
    <row r="177" spans="1:4" ht="28" x14ac:dyDescent="0.3">
      <c r="A177" t="s">
        <v>89</v>
      </c>
      <c r="B177" s="68" t="s">
        <v>423</v>
      </c>
      <c r="C177" t="s">
        <v>398</v>
      </c>
      <c r="D177" t="s">
        <v>404</v>
      </c>
    </row>
    <row r="178" spans="1:4" ht="28" x14ac:dyDescent="0.3">
      <c r="A178" t="s">
        <v>99</v>
      </c>
      <c r="B178" s="68" t="s">
        <v>423</v>
      </c>
      <c r="C178" t="s">
        <v>398</v>
      </c>
      <c r="D178" t="s">
        <v>404</v>
      </c>
    </row>
    <row r="179" spans="1:4" ht="28" x14ac:dyDescent="0.3">
      <c r="A179" t="s">
        <v>173</v>
      </c>
      <c r="B179" s="68" t="s">
        <v>423</v>
      </c>
      <c r="C179" t="s">
        <v>398</v>
      </c>
      <c r="D179" t="s">
        <v>404</v>
      </c>
    </row>
    <row r="180" spans="1:4" ht="28" x14ac:dyDescent="0.3">
      <c r="A180" t="s">
        <v>178</v>
      </c>
      <c r="B180" s="68" t="s">
        <v>423</v>
      </c>
      <c r="C180" t="s">
        <v>398</v>
      </c>
      <c r="D180" t="s">
        <v>404</v>
      </c>
    </row>
    <row r="181" spans="1:4" ht="28" x14ac:dyDescent="0.3">
      <c r="A181" t="s">
        <v>357</v>
      </c>
      <c r="B181" s="68" t="s">
        <v>423</v>
      </c>
      <c r="C181" t="s">
        <v>398</v>
      </c>
      <c r="D181" t="s">
        <v>404</v>
      </c>
    </row>
    <row r="182" spans="1:4" ht="28" x14ac:dyDescent="0.3">
      <c r="A182" t="s">
        <v>359</v>
      </c>
      <c r="B182" s="68" t="s">
        <v>423</v>
      </c>
      <c r="C182" t="s">
        <v>398</v>
      </c>
      <c r="D182" t="s">
        <v>404</v>
      </c>
    </row>
    <row r="183" spans="1:4" ht="28" x14ac:dyDescent="0.3">
      <c r="A183" t="s">
        <v>361</v>
      </c>
      <c r="B183" s="68" t="s">
        <v>423</v>
      </c>
      <c r="C183" t="s">
        <v>398</v>
      </c>
      <c r="D183" t="s">
        <v>404</v>
      </c>
    </row>
    <row r="184" spans="1:4" ht="28" x14ac:dyDescent="0.3">
      <c r="A184" t="s">
        <v>306</v>
      </c>
      <c r="B184" s="68" t="s">
        <v>405</v>
      </c>
      <c r="C184" t="s">
        <v>398</v>
      </c>
      <c r="D184" t="s">
        <v>404</v>
      </c>
    </row>
    <row r="185" spans="1:4" ht="28" x14ac:dyDescent="0.3">
      <c r="A185" t="s">
        <v>120</v>
      </c>
      <c r="B185" s="68" t="s">
        <v>405</v>
      </c>
      <c r="C185" t="s">
        <v>398</v>
      </c>
      <c r="D185" t="s">
        <v>404</v>
      </c>
    </row>
    <row r="186" spans="1:4" ht="28" x14ac:dyDescent="0.3">
      <c r="A186" t="s">
        <v>123</v>
      </c>
      <c r="B186" s="68" t="s">
        <v>405</v>
      </c>
      <c r="C186" t="s">
        <v>398</v>
      </c>
      <c r="D186" t="s">
        <v>404</v>
      </c>
    </row>
    <row r="187" spans="1:4" ht="28" x14ac:dyDescent="0.3">
      <c r="A187" t="s">
        <v>124</v>
      </c>
      <c r="B187" s="68" t="s">
        <v>405</v>
      </c>
      <c r="C187" t="s">
        <v>398</v>
      </c>
      <c r="D187" t="s">
        <v>404</v>
      </c>
    </row>
    <row r="188" spans="1:4" ht="28" x14ac:dyDescent="0.3">
      <c r="A188" t="s">
        <v>125</v>
      </c>
      <c r="B188" s="68" t="s">
        <v>405</v>
      </c>
      <c r="C188" t="s">
        <v>398</v>
      </c>
      <c r="D188" t="s">
        <v>404</v>
      </c>
    </row>
    <row r="189" spans="1:4" ht="28" x14ac:dyDescent="0.3">
      <c r="A189" t="s">
        <v>127</v>
      </c>
      <c r="B189" s="68" t="s">
        <v>405</v>
      </c>
      <c r="C189" t="s">
        <v>398</v>
      </c>
      <c r="D189" t="s">
        <v>404</v>
      </c>
    </row>
    <row r="190" spans="1:4" ht="28" x14ac:dyDescent="0.3">
      <c r="A190" t="s">
        <v>131</v>
      </c>
      <c r="B190" s="68" t="s">
        <v>405</v>
      </c>
      <c r="C190" t="s">
        <v>398</v>
      </c>
      <c r="D190" t="s">
        <v>404</v>
      </c>
    </row>
    <row r="191" spans="1:4" ht="28" x14ac:dyDescent="0.3">
      <c r="A191" t="s">
        <v>132</v>
      </c>
      <c r="B191" s="68" t="s">
        <v>405</v>
      </c>
      <c r="C191" t="s">
        <v>398</v>
      </c>
      <c r="D191" t="s">
        <v>404</v>
      </c>
    </row>
    <row r="192" spans="1:4" ht="28" x14ac:dyDescent="0.3">
      <c r="A192" t="s">
        <v>133</v>
      </c>
      <c r="B192" s="68" t="s">
        <v>405</v>
      </c>
      <c r="C192" t="s">
        <v>398</v>
      </c>
      <c r="D192" t="s">
        <v>404</v>
      </c>
    </row>
    <row r="193" spans="1:4" ht="28" x14ac:dyDescent="0.3">
      <c r="A193" t="s">
        <v>140</v>
      </c>
      <c r="B193" s="68" t="s">
        <v>405</v>
      </c>
      <c r="C193" t="s">
        <v>398</v>
      </c>
      <c r="D193" t="s">
        <v>404</v>
      </c>
    </row>
    <row r="194" spans="1:4" ht="28" x14ac:dyDescent="0.3">
      <c r="A194" t="s">
        <v>145</v>
      </c>
      <c r="B194" s="68" t="s">
        <v>405</v>
      </c>
      <c r="C194" t="s">
        <v>398</v>
      </c>
      <c r="D194" t="s">
        <v>404</v>
      </c>
    </row>
    <row r="195" spans="1:4" ht="28" x14ac:dyDescent="0.3">
      <c r="A195" t="s">
        <v>147</v>
      </c>
      <c r="B195" s="68" t="s">
        <v>405</v>
      </c>
      <c r="C195" t="s">
        <v>398</v>
      </c>
      <c r="D195" t="s">
        <v>404</v>
      </c>
    </row>
    <row r="196" spans="1:4" ht="28" x14ac:dyDescent="0.3">
      <c r="A196" t="s">
        <v>151</v>
      </c>
      <c r="B196" s="68" t="s">
        <v>405</v>
      </c>
      <c r="C196" t="s">
        <v>398</v>
      </c>
      <c r="D196" t="s">
        <v>404</v>
      </c>
    </row>
    <row r="197" spans="1:4" ht="28" x14ac:dyDescent="0.3">
      <c r="A197" t="s">
        <v>156</v>
      </c>
      <c r="B197" s="68" t="s">
        <v>405</v>
      </c>
      <c r="C197" t="s">
        <v>398</v>
      </c>
      <c r="D197" t="s">
        <v>404</v>
      </c>
    </row>
    <row r="198" spans="1:4" ht="28" x14ac:dyDescent="0.3">
      <c r="A198" t="s">
        <v>156</v>
      </c>
      <c r="B198" s="68" t="s">
        <v>405</v>
      </c>
      <c r="C198" t="s">
        <v>398</v>
      </c>
      <c r="D198" t="s">
        <v>404</v>
      </c>
    </row>
    <row r="199" spans="1:4" ht="28" x14ac:dyDescent="0.3">
      <c r="A199" t="s">
        <v>161</v>
      </c>
      <c r="B199" s="68" t="s">
        <v>405</v>
      </c>
      <c r="C199" t="s">
        <v>398</v>
      </c>
      <c r="D199" t="s">
        <v>404</v>
      </c>
    </row>
    <row r="200" spans="1:4" ht="28" x14ac:dyDescent="0.3">
      <c r="A200" t="s">
        <v>163</v>
      </c>
      <c r="B200" s="68" t="s">
        <v>405</v>
      </c>
      <c r="C200" t="s">
        <v>398</v>
      </c>
      <c r="D200" t="s">
        <v>404</v>
      </c>
    </row>
    <row r="201" spans="1:4" ht="28" x14ac:dyDescent="0.3">
      <c r="A201" t="s">
        <v>165</v>
      </c>
      <c r="B201" s="68" t="s">
        <v>405</v>
      </c>
      <c r="C201" t="s">
        <v>398</v>
      </c>
      <c r="D201" t="s">
        <v>404</v>
      </c>
    </row>
    <row r="202" spans="1:4" ht="28" x14ac:dyDescent="0.3">
      <c r="A202" t="s">
        <v>166</v>
      </c>
      <c r="B202" s="68" t="s">
        <v>405</v>
      </c>
      <c r="C202" t="s">
        <v>398</v>
      </c>
      <c r="D202" t="s">
        <v>404</v>
      </c>
    </row>
    <row r="203" spans="1:4" ht="28" x14ac:dyDescent="0.3">
      <c r="A203" t="s">
        <v>167</v>
      </c>
      <c r="B203" s="68" t="s">
        <v>405</v>
      </c>
      <c r="C203" t="s">
        <v>398</v>
      </c>
      <c r="D203" t="s">
        <v>404</v>
      </c>
    </row>
    <row r="204" spans="1:4" ht="28" x14ac:dyDescent="0.3">
      <c r="A204" t="s">
        <v>168</v>
      </c>
      <c r="B204" s="68" t="s">
        <v>405</v>
      </c>
      <c r="C204" t="s">
        <v>398</v>
      </c>
      <c r="D204" t="s">
        <v>404</v>
      </c>
    </row>
    <row r="205" spans="1:4" ht="28" x14ac:dyDescent="0.3">
      <c r="A205" t="s">
        <v>169</v>
      </c>
      <c r="B205" s="68" t="s">
        <v>405</v>
      </c>
      <c r="C205" t="s">
        <v>398</v>
      </c>
      <c r="D205" t="s">
        <v>404</v>
      </c>
    </row>
    <row r="206" spans="1:4" ht="28" x14ac:dyDescent="0.3">
      <c r="A206" t="s">
        <v>170</v>
      </c>
      <c r="B206" s="68" t="s">
        <v>405</v>
      </c>
      <c r="C206" t="s">
        <v>398</v>
      </c>
      <c r="D206" t="s">
        <v>404</v>
      </c>
    </row>
    <row r="207" spans="1:4" ht="28" x14ac:dyDescent="0.3">
      <c r="A207" t="s">
        <v>171</v>
      </c>
      <c r="B207" s="68" t="s">
        <v>405</v>
      </c>
      <c r="C207" t="s">
        <v>398</v>
      </c>
      <c r="D207" t="s">
        <v>404</v>
      </c>
    </row>
    <row r="208" spans="1:4" ht="28" x14ac:dyDescent="0.3">
      <c r="A208" t="s">
        <v>172</v>
      </c>
      <c r="B208" s="68" t="s">
        <v>405</v>
      </c>
      <c r="C208" t="s">
        <v>398</v>
      </c>
      <c r="D208" t="s">
        <v>404</v>
      </c>
    </row>
    <row r="209" spans="1:4" ht="28" x14ac:dyDescent="0.3">
      <c r="A209" t="s">
        <v>205</v>
      </c>
      <c r="B209" s="68" t="s">
        <v>405</v>
      </c>
      <c r="C209" t="s">
        <v>398</v>
      </c>
      <c r="D209" t="s">
        <v>404</v>
      </c>
    </row>
    <row r="210" spans="1:4" ht="28" x14ac:dyDescent="0.3">
      <c r="A210" t="s">
        <v>207</v>
      </c>
      <c r="B210" s="68" t="s">
        <v>405</v>
      </c>
      <c r="C210" t="s">
        <v>398</v>
      </c>
      <c r="D210" t="s">
        <v>404</v>
      </c>
    </row>
    <row r="211" spans="1:4" ht="28" x14ac:dyDescent="0.3">
      <c r="A211" t="s">
        <v>209</v>
      </c>
      <c r="B211" s="68" t="s">
        <v>405</v>
      </c>
      <c r="C211" t="s">
        <v>398</v>
      </c>
      <c r="D211" t="s">
        <v>404</v>
      </c>
    </row>
    <row r="212" spans="1:4" ht="28" x14ac:dyDescent="0.3">
      <c r="A212" t="s">
        <v>210</v>
      </c>
      <c r="B212" s="68" t="s">
        <v>405</v>
      </c>
      <c r="C212" t="s">
        <v>398</v>
      </c>
      <c r="D212" t="s">
        <v>404</v>
      </c>
    </row>
    <row r="213" spans="1:4" ht="28" x14ac:dyDescent="0.3">
      <c r="A213" t="s">
        <v>211</v>
      </c>
      <c r="B213" s="68" t="s">
        <v>405</v>
      </c>
      <c r="C213" t="s">
        <v>398</v>
      </c>
      <c r="D213" t="s">
        <v>404</v>
      </c>
    </row>
    <row r="214" spans="1:4" ht="28" x14ac:dyDescent="0.3">
      <c r="A214" t="s">
        <v>212</v>
      </c>
      <c r="B214" s="68" t="s">
        <v>405</v>
      </c>
      <c r="C214" t="s">
        <v>398</v>
      </c>
      <c r="D214" t="s">
        <v>404</v>
      </c>
    </row>
    <row r="215" spans="1:4" ht="28" x14ac:dyDescent="0.3">
      <c r="A215" t="s">
        <v>213</v>
      </c>
      <c r="B215" s="68" t="s">
        <v>405</v>
      </c>
      <c r="C215" t="s">
        <v>398</v>
      </c>
      <c r="D215" t="s">
        <v>404</v>
      </c>
    </row>
    <row r="216" spans="1:4" ht="28" x14ac:dyDescent="0.3">
      <c r="A216" t="s">
        <v>214</v>
      </c>
      <c r="B216" s="68" t="s">
        <v>405</v>
      </c>
      <c r="C216" t="s">
        <v>398</v>
      </c>
      <c r="D216" t="s">
        <v>404</v>
      </c>
    </row>
    <row r="217" spans="1:4" ht="28" x14ac:dyDescent="0.3">
      <c r="A217" t="s">
        <v>215</v>
      </c>
      <c r="B217" s="68" t="s">
        <v>405</v>
      </c>
      <c r="C217" t="s">
        <v>398</v>
      </c>
      <c r="D217" t="s">
        <v>404</v>
      </c>
    </row>
    <row r="218" spans="1:4" ht="28" x14ac:dyDescent="0.3">
      <c r="A218" t="s">
        <v>216</v>
      </c>
      <c r="B218" s="68" t="s">
        <v>405</v>
      </c>
      <c r="C218" t="s">
        <v>398</v>
      </c>
      <c r="D218" t="s">
        <v>404</v>
      </c>
    </row>
    <row r="219" spans="1:4" ht="28" x14ac:dyDescent="0.3">
      <c r="A219" t="s">
        <v>217</v>
      </c>
      <c r="B219" s="68" t="s">
        <v>405</v>
      </c>
      <c r="C219" t="s">
        <v>398</v>
      </c>
      <c r="D219" t="s">
        <v>404</v>
      </c>
    </row>
    <row r="220" spans="1:4" ht="28" x14ac:dyDescent="0.3">
      <c r="A220" t="s">
        <v>218</v>
      </c>
      <c r="B220" s="68" t="s">
        <v>405</v>
      </c>
      <c r="C220" t="s">
        <v>398</v>
      </c>
      <c r="D220" t="s">
        <v>404</v>
      </c>
    </row>
    <row r="221" spans="1:4" ht="28" x14ac:dyDescent="0.3">
      <c r="A221" t="s">
        <v>219</v>
      </c>
      <c r="B221" s="68" t="s">
        <v>405</v>
      </c>
      <c r="C221" t="s">
        <v>398</v>
      </c>
      <c r="D221" t="s">
        <v>404</v>
      </c>
    </row>
    <row r="222" spans="1:4" ht="28" x14ac:dyDescent="0.3">
      <c r="A222" t="s">
        <v>220</v>
      </c>
      <c r="B222" s="68" t="s">
        <v>405</v>
      </c>
      <c r="C222" t="s">
        <v>398</v>
      </c>
      <c r="D222" t="s">
        <v>404</v>
      </c>
    </row>
    <row r="223" spans="1:4" ht="28" x14ac:dyDescent="0.3">
      <c r="A223" t="s">
        <v>221</v>
      </c>
      <c r="B223" s="68" t="s">
        <v>405</v>
      </c>
      <c r="C223" t="s">
        <v>398</v>
      </c>
      <c r="D223" t="s">
        <v>404</v>
      </c>
    </row>
    <row r="224" spans="1:4" ht="28" x14ac:dyDescent="0.3">
      <c r="A224" t="s">
        <v>222</v>
      </c>
      <c r="B224" s="68" t="s">
        <v>405</v>
      </c>
      <c r="C224" t="s">
        <v>398</v>
      </c>
      <c r="D224" t="s">
        <v>404</v>
      </c>
    </row>
    <row r="225" spans="1:4" ht="28" x14ac:dyDescent="0.3">
      <c r="A225" t="s">
        <v>223</v>
      </c>
      <c r="B225" s="68" t="s">
        <v>405</v>
      </c>
      <c r="C225" t="s">
        <v>398</v>
      </c>
      <c r="D225" t="s">
        <v>404</v>
      </c>
    </row>
    <row r="226" spans="1:4" ht="28" x14ac:dyDescent="0.3">
      <c r="A226" t="s">
        <v>224</v>
      </c>
      <c r="B226" s="68" t="s">
        <v>405</v>
      </c>
      <c r="C226" t="s">
        <v>398</v>
      </c>
      <c r="D226" t="s">
        <v>404</v>
      </c>
    </row>
    <row r="227" spans="1:4" ht="28" x14ac:dyDescent="0.3">
      <c r="A227" t="s">
        <v>225</v>
      </c>
      <c r="B227" s="68" t="s">
        <v>405</v>
      </c>
      <c r="C227" t="s">
        <v>398</v>
      </c>
      <c r="D227" t="s">
        <v>404</v>
      </c>
    </row>
    <row r="228" spans="1:4" ht="28" x14ac:dyDescent="0.3">
      <c r="A228" t="s">
        <v>226</v>
      </c>
      <c r="B228" s="68" t="s">
        <v>405</v>
      </c>
      <c r="C228" t="s">
        <v>398</v>
      </c>
      <c r="D228" t="s">
        <v>404</v>
      </c>
    </row>
    <row r="229" spans="1:4" ht="28" x14ac:dyDescent="0.3">
      <c r="A229" t="s">
        <v>227</v>
      </c>
      <c r="B229" s="68" t="s">
        <v>405</v>
      </c>
      <c r="C229" t="s">
        <v>398</v>
      </c>
      <c r="D229" t="s">
        <v>404</v>
      </c>
    </row>
    <row r="230" spans="1:4" ht="28" x14ac:dyDescent="0.3">
      <c r="A230" t="s">
        <v>228</v>
      </c>
      <c r="B230" s="68" t="s">
        <v>405</v>
      </c>
      <c r="C230" t="s">
        <v>398</v>
      </c>
      <c r="D230" t="s">
        <v>404</v>
      </c>
    </row>
    <row r="231" spans="1:4" ht="28" x14ac:dyDescent="0.3">
      <c r="A231" t="s">
        <v>229</v>
      </c>
      <c r="B231" s="68" t="s">
        <v>405</v>
      </c>
      <c r="C231" t="s">
        <v>398</v>
      </c>
      <c r="D231" t="s">
        <v>404</v>
      </c>
    </row>
    <row r="232" spans="1:4" ht="28" x14ac:dyDescent="0.3">
      <c r="A232" t="s">
        <v>230</v>
      </c>
      <c r="B232" s="68" t="s">
        <v>405</v>
      </c>
      <c r="C232" t="s">
        <v>398</v>
      </c>
      <c r="D232" t="s">
        <v>404</v>
      </c>
    </row>
    <row r="233" spans="1:4" ht="28" x14ac:dyDescent="0.3">
      <c r="A233" t="s">
        <v>231</v>
      </c>
      <c r="B233" s="68" t="s">
        <v>405</v>
      </c>
      <c r="C233" t="s">
        <v>398</v>
      </c>
      <c r="D233" t="s">
        <v>404</v>
      </c>
    </row>
    <row r="234" spans="1:4" ht="28" x14ac:dyDescent="0.3">
      <c r="A234" t="s">
        <v>232</v>
      </c>
      <c r="B234" s="68" t="s">
        <v>405</v>
      </c>
      <c r="C234" t="s">
        <v>398</v>
      </c>
      <c r="D234" t="s">
        <v>404</v>
      </c>
    </row>
    <row r="235" spans="1:4" ht="28" x14ac:dyDescent="0.3">
      <c r="A235" t="s">
        <v>236</v>
      </c>
      <c r="B235" s="68" t="s">
        <v>405</v>
      </c>
      <c r="C235" t="s">
        <v>398</v>
      </c>
      <c r="D235" t="s">
        <v>404</v>
      </c>
    </row>
    <row r="236" spans="1:4" ht="28" x14ac:dyDescent="0.3">
      <c r="A236" t="s">
        <v>237</v>
      </c>
      <c r="B236" s="68" t="s">
        <v>405</v>
      </c>
      <c r="C236" t="s">
        <v>398</v>
      </c>
      <c r="D236" t="s">
        <v>404</v>
      </c>
    </row>
    <row r="237" spans="1:4" ht="28" x14ac:dyDescent="0.3">
      <c r="A237" t="s">
        <v>240</v>
      </c>
      <c r="B237" s="68" t="s">
        <v>405</v>
      </c>
      <c r="C237" t="s">
        <v>398</v>
      </c>
      <c r="D237" t="s">
        <v>404</v>
      </c>
    </row>
    <row r="238" spans="1:4" ht="28" x14ac:dyDescent="0.3">
      <c r="A238" t="s">
        <v>242</v>
      </c>
      <c r="B238" s="68" t="s">
        <v>405</v>
      </c>
      <c r="C238" t="s">
        <v>398</v>
      </c>
      <c r="D238" t="s">
        <v>404</v>
      </c>
    </row>
    <row r="239" spans="1:4" ht="28" x14ac:dyDescent="0.3">
      <c r="A239" t="s">
        <v>243</v>
      </c>
      <c r="B239" s="68" t="s">
        <v>405</v>
      </c>
      <c r="C239" t="s">
        <v>398</v>
      </c>
      <c r="D239" t="s">
        <v>404</v>
      </c>
    </row>
    <row r="240" spans="1:4" ht="28" x14ac:dyDescent="0.3">
      <c r="A240" t="s">
        <v>245</v>
      </c>
      <c r="B240" s="68" t="s">
        <v>405</v>
      </c>
      <c r="C240" t="s">
        <v>398</v>
      </c>
      <c r="D240" t="s">
        <v>404</v>
      </c>
    </row>
    <row r="241" spans="1:4" ht="28" x14ac:dyDescent="0.3">
      <c r="A241" t="s">
        <v>250</v>
      </c>
      <c r="B241" s="68" t="s">
        <v>405</v>
      </c>
      <c r="C241" t="s">
        <v>398</v>
      </c>
      <c r="D241" t="s">
        <v>404</v>
      </c>
    </row>
    <row r="242" spans="1:4" ht="28" x14ac:dyDescent="0.3">
      <c r="A242" t="s">
        <v>254</v>
      </c>
      <c r="B242" s="68" t="s">
        <v>405</v>
      </c>
      <c r="C242" t="s">
        <v>398</v>
      </c>
      <c r="D242" t="s">
        <v>404</v>
      </c>
    </row>
    <row r="243" spans="1:4" ht="28" x14ac:dyDescent="0.3">
      <c r="A243" t="s">
        <v>267</v>
      </c>
      <c r="B243" s="68" t="s">
        <v>405</v>
      </c>
      <c r="C243" t="s">
        <v>398</v>
      </c>
      <c r="D243" t="s">
        <v>404</v>
      </c>
    </row>
    <row r="244" spans="1:4" ht="28" x14ac:dyDescent="0.3">
      <c r="A244" t="s">
        <v>280</v>
      </c>
      <c r="B244" s="68" t="s">
        <v>405</v>
      </c>
      <c r="C244" t="s">
        <v>398</v>
      </c>
      <c r="D244" t="s">
        <v>404</v>
      </c>
    </row>
    <row r="245" spans="1:4" ht="28" x14ac:dyDescent="0.3">
      <c r="A245" t="s">
        <v>282</v>
      </c>
      <c r="B245" s="68" t="s">
        <v>405</v>
      </c>
      <c r="C245" t="s">
        <v>398</v>
      </c>
      <c r="D245" t="s">
        <v>404</v>
      </c>
    </row>
    <row r="246" spans="1:4" ht="28" x14ac:dyDescent="0.3">
      <c r="A246" t="s">
        <v>285</v>
      </c>
      <c r="B246" s="68" t="s">
        <v>405</v>
      </c>
      <c r="C246" t="s">
        <v>398</v>
      </c>
      <c r="D246" t="s">
        <v>404</v>
      </c>
    </row>
    <row r="247" spans="1:4" ht="28" x14ac:dyDescent="0.3">
      <c r="A247" t="s">
        <v>286</v>
      </c>
      <c r="B247" s="68" t="s">
        <v>405</v>
      </c>
      <c r="C247" t="s">
        <v>398</v>
      </c>
      <c r="D247" t="s">
        <v>404</v>
      </c>
    </row>
    <row r="248" spans="1:4" ht="28" x14ac:dyDescent="0.3">
      <c r="A248" t="s">
        <v>287</v>
      </c>
      <c r="B248" s="68" t="s">
        <v>405</v>
      </c>
      <c r="C248" t="s">
        <v>398</v>
      </c>
      <c r="D248" t="s">
        <v>404</v>
      </c>
    </row>
    <row r="249" spans="1:4" ht="28" x14ac:dyDescent="0.3">
      <c r="A249" t="s">
        <v>289</v>
      </c>
      <c r="B249" s="68" t="s">
        <v>405</v>
      </c>
      <c r="C249" t="s">
        <v>398</v>
      </c>
      <c r="D249" t="s">
        <v>404</v>
      </c>
    </row>
    <row r="250" spans="1:4" ht="28" x14ac:dyDescent="0.3">
      <c r="A250" t="s">
        <v>295</v>
      </c>
      <c r="B250" s="68" t="s">
        <v>405</v>
      </c>
      <c r="C250" t="s">
        <v>398</v>
      </c>
      <c r="D250" t="s">
        <v>404</v>
      </c>
    </row>
    <row r="251" spans="1:4" ht="28" x14ac:dyDescent="0.3">
      <c r="A251" t="s">
        <v>300</v>
      </c>
      <c r="B251" s="68" t="s">
        <v>405</v>
      </c>
      <c r="C251" t="s">
        <v>398</v>
      </c>
      <c r="D251" t="s">
        <v>404</v>
      </c>
    </row>
    <row r="252" spans="1:4" ht="28" x14ac:dyDescent="0.3">
      <c r="A252" t="s">
        <v>303</v>
      </c>
      <c r="B252" s="68" t="s">
        <v>405</v>
      </c>
      <c r="C252" t="s">
        <v>398</v>
      </c>
      <c r="D252" t="s">
        <v>404</v>
      </c>
    </row>
    <row r="253" spans="1:4" ht="28" x14ac:dyDescent="0.3">
      <c r="A253" t="s">
        <v>307</v>
      </c>
      <c r="B253" s="68" t="s">
        <v>405</v>
      </c>
      <c r="C253" t="s">
        <v>398</v>
      </c>
      <c r="D253" t="s">
        <v>404</v>
      </c>
    </row>
    <row r="254" spans="1:4" ht="28" x14ac:dyDescent="0.3">
      <c r="A254" t="s">
        <v>309</v>
      </c>
      <c r="B254" s="68" t="s">
        <v>405</v>
      </c>
      <c r="C254" t="s">
        <v>398</v>
      </c>
      <c r="D254" t="s">
        <v>404</v>
      </c>
    </row>
    <row r="255" spans="1:4" ht="28" x14ac:dyDescent="0.3">
      <c r="A255" t="s">
        <v>312</v>
      </c>
      <c r="B255" s="68" t="s">
        <v>405</v>
      </c>
      <c r="C255" t="s">
        <v>398</v>
      </c>
      <c r="D255" t="s">
        <v>404</v>
      </c>
    </row>
    <row r="256" spans="1:4" ht="28" x14ac:dyDescent="0.3">
      <c r="A256" t="s">
        <v>319</v>
      </c>
      <c r="B256" s="68" t="s">
        <v>405</v>
      </c>
      <c r="C256" t="s">
        <v>398</v>
      </c>
      <c r="D256" t="s">
        <v>404</v>
      </c>
    </row>
    <row r="257" spans="1:4" ht="28" x14ac:dyDescent="0.3">
      <c r="A257" t="s">
        <v>320</v>
      </c>
      <c r="B257" s="68" t="s">
        <v>405</v>
      </c>
      <c r="C257" t="s">
        <v>398</v>
      </c>
      <c r="D257" t="s">
        <v>404</v>
      </c>
    </row>
    <row r="258" spans="1:4" ht="28" x14ac:dyDescent="0.3">
      <c r="A258" t="s">
        <v>321</v>
      </c>
      <c r="B258" s="68" t="s">
        <v>405</v>
      </c>
      <c r="C258" t="s">
        <v>398</v>
      </c>
      <c r="D258" t="s">
        <v>404</v>
      </c>
    </row>
    <row r="259" spans="1:4" ht="28" x14ac:dyDescent="0.3">
      <c r="A259" t="s">
        <v>322</v>
      </c>
      <c r="B259" s="68" t="s">
        <v>405</v>
      </c>
      <c r="C259" t="s">
        <v>398</v>
      </c>
      <c r="D259" t="s">
        <v>404</v>
      </c>
    </row>
    <row r="260" spans="1:4" ht="28" x14ac:dyDescent="0.3">
      <c r="A260" t="s">
        <v>324</v>
      </c>
      <c r="B260" s="68" t="s">
        <v>405</v>
      </c>
      <c r="C260" t="s">
        <v>398</v>
      </c>
      <c r="D260" t="s">
        <v>404</v>
      </c>
    </row>
    <row r="261" spans="1:4" ht="28" x14ac:dyDescent="0.3">
      <c r="A261" t="s">
        <v>325</v>
      </c>
      <c r="B261" s="68" t="s">
        <v>405</v>
      </c>
      <c r="C261" t="s">
        <v>398</v>
      </c>
      <c r="D261" t="s">
        <v>404</v>
      </c>
    </row>
    <row r="262" spans="1:4" ht="28" x14ac:dyDescent="0.3">
      <c r="A262" t="s">
        <v>326</v>
      </c>
      <c r="B262" s="68" t="s">
        <v>405</v>
      </c>
      <c r="C262" t="s">
        <v>398</v>
      </c>
      <c r="D262" t="s">
        <v>404</v>
      </c>
    </row>
    <row r="263" spans="1:4" ht="28" x14ac:dyDescent="0.3">
      <c r="A263" t="s">
        <v>331</v>
      </c>
      <c r="B263" s="68" t="s">
        <v>405</v>
      </c>
      <c r="C263" t="s">
        <v>398</v>
      </c>
      <c r="D263" t="s">
        <v>404</v>
      </c>
    </row>
    <row r="264" spans="1:4" ht="28" x14ac:dyDescent="0.3">
      <c r="A264" t="s">
        <v>334</v>
      </c>
      <c r="B264" s="68" t="s">
        <v>405</v>
      </c>
      <c r="C264" t="s">
        <v>398</v>
      </c>
      <c r="D264" t="s">
        <v>404</v>
      </c>
    </row>
    <row r="265" spans="1:4" ht="28" x14ac:dyDescent="0.3">
      <c r="A265" t="s">
        <v>336</v>
      </c>
      <c r="B265" s="68" t="s">
        <v>405</v>
      </c>
      <c r="C265" t="s">
        <v>398</v>
      </c>
      <c r="D265" t="s">
        <v>404</v>
      </c>
    </row>
    <row r="266" spans="1:4" ht="28" x14ac:dyDescent="0.3">
      <c r="A266" t="s">
        <v>343</v>
      </c>
      <c r="B266" s="68" t="s">
        <v>405</v>
      </c>
      <c r="C266" t="s">
        <v>398</v>
      </c>
      <c r="D266" t="s">
        <v>404</v>
      </c>
    </row>
    <row r="267" spans="1:4" ht="28" x14ac:dyDescent="0.3">
      <c r="A267" t="s">
        <v>344</v>
      </c>
      <c r="B267" s="68" t="s">
        <v>405</v>
      </c>
      <c r="C267" t="s">
        <v>398</v>
      </c>
      <c r="D267" t="s">
        <v>404</v>
      </c>
    </row>
    <row r="268" spans="1:4" ht="28" x14ac:dyDescent="0.3">
      <c r="A268" t="s">
        <v>346</v>
      </c>
      <c r="B268" s="68" t="s">
        <v>405</v>
      </c>
      <c r="C268" t="s">
        <v>398</v>
      </c>
      <c r="D268" t="s">
        <v>404</v>
      </c>
    </row>
    <row r="269" spans="1:4" ht="28" x14ac:dyDescent="0.3">
      <c r="A269" t="s">
        <v>347</v>
      </c>
      <c r="B269" s="68" t="s">
        <v>405</v>
      </c>
      <c r="C269" t="s">
        <v>398</v>
      </c>
      <c r="D269" t="s">
        <v>404</v>
      </c>
    </row>
    <row r="270" spans="1:4" ht="28" x14ac:dyDescent="0.3">
      <c r="A270" t="s">
        <v>348</v>
      </c>
      <c r="B270" s="68" t="s">
        <v>405</v>
      </c>
      <c r="C270" t="s">
        <v>398</v>
      </c>
      <c r="D270" t="s">
        <v>404</v>
      </c>
    </row>
    <row r="271" spans="1:4" ht="28" x14ac:dyDescent="0.3">
      <c r="A271" t="s">
        <v>349</v>
      </c>
      <c r="B271" s="68" t="s">
        <v>405</v>
      </c>
      <c r="C271" t="s">
        <v>398</v>
      </c>
      <c r="D271" t="s">
        <v>404</v>
      </c>
    </row>
    <row r="272" spans="1:4" ht="28" x14ac:dyDescent="0.3">
      <c r="A272" t="s">
        <v>350</v>
      </c>
      <c r="B272" s="68" t="s">
        <v>405</v>
      </c>
      <c r="C272" t="s">
        <v>398</v>
      </c>
      <c r="D272" t="s">
        <v>404</v>
      </c>
    </row>
    <row r="273" spans="1:4" ht="28" x14ac:dyDescent="0.3">
      <c r="A273" t="s">
        <v>351</v>
      </c>
      <c r="B273" s="68" t="s">
        <v>405</v>
      </c>
      <c r="C273" t="s">
        <v>398</v>
      </c>
      <c r="D273" t="s">
        <v>404</v>
      </c>
    </row>
    <row r="274" spans="1:4" ht="28" x14ac:dyDescent="0.3">
      <c r="A274" t="s">
        <v>352</v>
      </c>
      <c r="B274" s="68" t="s">
        <v>405</v>
      </c>
      <c r="C274" t="s">
        <v>398</v>
      </c>
      <c r="D274" t="s">
        <v>404</v>
      </c>
    </row>
    <row r="275" spans="1:4" ht="28" x14ac:dyDescent="0.3">
      <c r="A275" t="s">
        <v>353</v>
      </c>
      <c r="B275" s="68" t="s">
        <v>405</v>
      </c>
      <c r="C275" t="s">
        <v>398</v>
      </c>
      <c r="D275" t="s">
        <v>404</v>
      </c>
    </row>
    <row r="276" spans="1:4" ht="28" x14ac:dyDescent="0.3">
      <c r="A276" t="s">
        <v>354</v>
      </c>
      <c r="B276" s="68" t="s">
        <v>405</v>
      </c>
      <c r="C276" t="s">
        <v>398</v>
      </c>
      <c r="D276" t="s">
        <v>404</v>
      </c>
    </row>
    <row r="277" spans="1:4" ht="28" x14ac:dyDescent="0.3">
      <c r="A277" t="s">
        <v>355</v>
      </c>
      <c r="B277" s="68" t="s">
        <v>405</v>
      </c>
      <c r="C277" t="s">
        <v>398</v>
      </c>
      <c r="D277" t="s">
        <v>404</v>
      </c>
    </row>
    <row r="278" spans="1:4" ht="28" x14ac:dyDescent="0.3">
      <c r="A278" t="s">
        <v>356</v>
      </c>
      <c r="B278" s="68" t="s">
        <v>405</v>
      </c>
      <c r="C278" t="s">
        <v>398</v>
      </c>
      <c r="D278" t="s">
        <v>404</v>
      </c>
    </row>
    <row r="279" spans="1:4" ht="28" x14ac:dyDescent="0.3">
      <c r="A279" t="s">
        <v>397</v>
      </c>
      <c r="B279" s="68" t="s">
        <v>405</v>
      </c>
      <c r="C279" t="s">
        <v>398</v>
      </c>
      <c r="D279" t="s">
        <v>404</v>
      </c>
    </row>
    <row r="280" spans="1:4" ht="28" x14ac:dyDescent="0.3">
      <c r="A280" t="s">
        <v>362</v>
      </c>
      <c r="B280" s="68" t="s">
        <v>405</v>
      </c>
      <c r="C280" t="s">
        <v>398</v>
      </c>
      <c r="D280" t="s">
        <v>404</v>
      </c>
    </row>
    <row r="281" spans="1:4" ht="28" x14ac:dyDescent="0.3">
      <c r="A281" t="s">
        <v>367</v>
      </c>
      <c r="B281" s="68" t="s">
        <v>405</v>
      </c>
      <c r="C281" t="s">
        <v>398</v>
      </c>
      <c r="D281" t="s">
        <v>404</v>
      </c>
    </row>
    <row r="282" spans="1:4" ht="28" x14ac:dyDescent="0.3">
      <c r="A282" t="s">
        <v>371</v>
      </c>
      <c r="B282" s="68" t="s">
        <v>405</v>
      </c>
      <c r="C282" t="s">
        <v>398</v>
      </c>
      <c r="D282" t="s">
        <v>404</v>
      </c>
    </row>
    <row r="283" spans="1:4" ht="28" x14ac:dyDescent="0.3">
      <c r="A283" t="s">
        <v>374</v>
      </c>
      <c r="B283" s="68" t="s">
        <v>405</v>
      </c>
      <c r="C283" t="s">
        <v>398</v>
      </c>
      <c r="D283" t="s">
        <v>404</v>
      </c>
    </row>
    <row r="284" spans="1:4" ht="28" x14ac:dyDescent="0.3">
      <c r="A284" t="s">
        <v>375</v>
      </c>
      <c r="B284" s="68" t="s">
        <v>405</v>
      </c>
      <c r="C284" t="s">
        <v>398</v>
      </c>
      <c r="D284" t="s">
        <v>404</v>
      </c>
    </row>
    <row r="285" spans="1:4" ht="28" x14ac:dyDescent="0.3">
      <c r="A285" t="s">
        <v>377</v>
      </c>
      <c r="B285" s="68" t="s">
        <v>405</v>
      </c>
      <c r="C285" t="s">
        <v>398</v>
      </c>
      <c r="D285" t="s">
        <v>404</v>
      </c>
    </row>
    <row r="286" spans="1:4" ht="28" x14ac:dyDescent="0.3">
      <c r="A286" t="s">
        <v>378</v>
      </c>
      <c r="B286" s="68" t="s">
        <v>405</v>
      </c>
      <c r="C286" t="s">
        <v>398</v>
      </c>
      <c r="D286" t="s">
        <v>404</v>
      </c>
    </row>
    <row r="287" spans="1:4" ht="28" x14ac:dyDescent="0.3">
      <c r="A287" t="s">
        <v>379</v>
      </c>
      <c r="B287" s="68" t="s">
        <v>405</v>
      </c>
      <c r="C287" t="s">
        <v>398</v>
      </c>
      <c r="D287" t="s">
        <v>404</v>
      </c>
    </row>
    <row r="288" spans="1:4" ht="28" x14ac:dyDescent="0.3">
      <c r="A288" t="s">
        <v>384</v>
      </c>
      <c r="B288" s="68" t="s">
        <v>405</v>
      </c>
      <c r="C288" t="s">
        <v>398</v>
      </c>
      <c r="D288" t="s">
        <v>404</v>
      </c>
    </row>
    <row r="289" spans="1:4" ht="28" x14ac:dyDescent="0.3">
      <c r="A289" t="s">
        <v>385</v>
      </c>
      <c r="B289" s="68" t="s">
        <v>405</v>
      </c>
      <c r="C289" t="s">
        <v>398</v>
      </c>
      <c r="D289" t="s">
        <v>404</v>
      </c>
    </row>
    <row r="290" spans="1:4" ht="28" x14ac:dyDescent="0.3">
      <c r="A290" t="s">
        <v>386</v>
      </c>
      <c r="B290" s="68" t="s">
        <v>405</v>
      </c>
      <c r="C290" t="s">
        <v>398</v>
      </c>
      <c r="D290" t="s">
        <v>404</v>
      </c>
    </row>
    <row r="291" spans="1:4" ht="28" x14ac:dyDescent="0.3">
      <c r="A291" t="s">
        <v>379</v>
      </c>
      <c r="B291" s="68" t="s">
        <v>405</v>
      </c>
      <c r="C291" t="s">
        <v>398</v>
      </c>
      <c r="D291" t="s">
        <v>404</v>
      </c>
    </row>
    <row r="292" spans="1:4" ht="28" x14ac:dyDescent="0.3">
      <c r="A292" t="s">
        <v>387</v>
      </c>
      <c r="B292" s="68" t="s">
        <v>405</v>
      </c>
      <c r="C292" t="s">
        <v>398</v>
      </c>
      <c r="D292" t="s">
        <v>404</v>
      </c>
    </row>
    <row r="293" spans="1:4" ht="28" x14ac:dyDescent="0.3">
      <c r="A293" t="s">
        <v>388</v>
      </c>
      <c r="B293" s="68" t="s">
        <v>405</v>
      </c>
      <c r="C293" t="s">
        <v>398</v>
      </c>
      <c r="D293" t="s">
        <v>404</v>
      </c>
    </row>
    <row r="294" spans="1:4" ht="28" x14ac:dyDescent="0.3">
      <c r="A294" t="s">
        <v>389</v>
      </c>
      <c r="B294" s="68" t="s">
        <v>405</v>
      </c>
      <c r="C294" t="s">
        <v>398</v>
      </c>
      <c r="D294" t="s">
        <v>404</v>
      </c>
    </row>
    <row r="295" spans="1:4" ht="28" x14ac:dyDescent="0.3">
      <c r="A295" t="s">
        <v>390</v>
      </c>
      <c r="B295" s="68" t="s">
        <v>405</v>
      </c>
      <c r="C295" t="s">
        <v>398</v>
      </c>
      <c r="D295" t="s">
        <v>404</v>
      </c>
    </row>
    <row r="296" spans="1:4" ht="28" x14ac:dyDescent="0.3">
      <c r="A296" t="s">
        <v>307</v>
      </c>
      <c r="B296" s="68" t="s">
        <v>497</v>
      </c>
      <c r="C296" t="s">
        <v>398</v>
      </c>
      <c r="D296" t="s">
        <v>496</v>
      </c>
    </row>
    <row r="297" spans="1:4" ht="28" x14ac:dyDescent="0.3">
      <c r="A297" t="s">
        <v>255</v>
      </c>
      <c r="B297" s="68" t="s">
        <v>434</v>
      </c>
      <c r="C297" t="s">
        <v>398</v>
      </c>
      <c r="D297" t="s">
        <v>433</v>
      </c>
    </row>
    <row r="298" spans="1:4" ht="28" x14ac:dyDescent="0.3">
      <c r="A298" t="s">
        <v>257</v>
      </c>
      <c r="B298" s="68" t="s">
        <v>434</v>
      </c>
      <c r="C298" t="s">
        <v>398</v>
      </c>
      <c r="D298" t="s">
        <v>433</v>
      </c>
    </row>
    <row r="299" spans="1:4" ht="28" x14ac:dyDescent="0.3">
      <c r="A299" t="s">
        <v>258</v>
      </c>
      <c r="B299" s="68" t="s">
        <v>434</v>
      </c>
      <c r="C299" t="s">
        <v>398</v>
      </c>
      <c r="D299" t="s">
        <v>433</v>
      </c>
    </row>
    <row r="300" spans="1:4" ht="28" x14ac:dyDescent="0.3">
      <c r="A300" t="s">
        <v>253</v>
      </c>
      <c r="B300" s="68" t="s">
        <v>491</v>
      </c>
      <c r="C300" t="s">
        <v>398</v>
      </c>
      <c r="D300" t="s">
        <v>433</v>
      </c>
    </row>
    <row r="301" spans="1:4" ht="28" x14ac:dyDescent="0.3">
      <c r="A301" t="s">
        <v>321</v>
      </c>
      <c r="B301" s="68" t="s">
        <v>500</v>
      </c>
      <c r="C301" t="s">
        <v>411</v>
      </c>
      <c r="D301" t="s">
        <v>435</v>
      </c>
    </row>
    <row r="302" spans="1:4" ht="28" x14ac:dyDescent="0.3">
      <c r="A302" t="s">
        <v>386</v>
      </c>
      <c r="B302" s="68" t="s">
        <v>450</v>
      </c>
      <c r="C302" t="s">
        <v>411</v>
      </c>
      <c r="D302" t="s">
        <v>449</v>
      </c>
    </row>
    <row r="303" spans="1:4" ht="28" x14ac:dyDescent="0.3">
      <c r="A303" t="s">
        <v>379</v>
      </c>
      <c r="B303" s="68" t="s">
        <v>450</v>
      </c>
      <c r="C303" t="s">
        <v>411</v>
      </c>
      <c r="D303" t="s">
        <v>449</v>
      </c>
    </row>
    <row r="304" spans="1:4" x14ac:dyDescent="0.3">
      <c r="A304" t="s">
        <v>112</v>
      </c>
      <c r="B304" s="68" t="s">
        <v>419</v>
      </c>
      <c r="C304" t="s">
        <v>398</v>
      </c>
      <c r="D304" t="s">
        <v>404</v>
      </c>
    </row>
    <row r="305" spans="1:4" x14ac:dyDescent="0.3">
      <c r="A305" t="s">
        <v>102</v>
      </c>
      <c r="B305" s="68" t="s">
        <v>419</v>
      </c>
      <c r="C305" t="s">
        <v>398</v>
      </c>
      <c r="D305" t="s">
        <v>404</v>
      </c>
    </row>
    <row r="306" spans="1:4" x14ac:dyDescent="0.3">
      <c r="A306" t="s">
        <v>108</v>
      </c>
      <c r="B306" s="68" t="s">
        <v>419</v>
      </c>
      <c r="C306" t="s">
        <v>398</v>
      </c>
      <c r="D306" t="s">
        <v>404</v>
      </c>
    </row>
    <row r="307" spans="1:4" x14ac:dyDescent="0.3">
      <c r="A307" t="s">
        <v>110</v>
      </c>
      <c r="B307" s="68" t="s">
        <v>419</v>
      </c>
      <c r="C307" t="s">
        <v>398</v>
      </c>
      <c r="D307" t="s">
        <v>404</v>
      </c>
    </row>
    <row r="308" spans="1:4" x14ac:dyDescent="0.3">
      <c r="A308" t="s">
        <v>114</v>
      </c>
      <c r="B308" s="68" t="s">
        <v>419</v>
      </c>
      <c r="C308" t="s">
        <v>398</v>
      </c>
      <c r="D308" t="s">
        <v>404</v>
      </c>
    </row>
    <row r="309" spans="1:4" x14ac:dyDescent="0.3">
      <c r="A309" t="s">
        <v>116</v>
      </c>
      <c r="B309" s="68" t="s">
        <v>419</v>
      </c>
      <c r="C309" t="s">
        <v>398</v>
      </c>
      <c r="D309" t="s">
        <v>404</v>
      </c>
    </row>
    <row r="310" spans="1:4" x14ac:dyDescent="0.3">
      <c r="A310" t="s">
        <v>119</v>
      </c>
      <c r="B310" s="68" t="s">
        <v>419</v>
      </c>
      <c r="C310" t="s">
        <v>398</v>
      </c>
      <c r="D310" t="s">
        <v>404</v>
      </c>
    </row>
    <row r="311" spans="1:4" x14ac:dyDescent="0.3">
      <c r="A311" t="s">
        <v>148</v>
      </c>
      <c r="B311" s="68" t="s">
        <v>419</v>
      </c>
      <c r="C311" t="s">
        <v>398</v>
      </c>
      <c r="D311" t="s">
        <v>404</v>
      </c>
    </row>
    <row r="312" spans="1:4" x14ac:dyDescent="0.3">
      <c r="A312" t="s">
        <v>181</v>
      </c>
      <c r="B312" s="68" t="s">
        <v>419</v>
      </c>
      <c r="C312" t="s">
        <v>398</v>
      </c>
      <c r="D312" t="s">
        <v>404</v>
      </c>
    </row>
    <row r="313" spans="1:4" x14ac:dyDescent="0.3">
      <c r="A313" t="s">
        <v>184</v>
      </c>
      <c r="B313" s="68" t="s">
        <v>419</v>
      </c>
      <c r="C313" t="s">
        <v>398</v>
      </c>
      <c r="D313" t="s">
        <v>404</v>
      </c>
    </row>
    <row r="314" spans="1:4" x14ac:dyDescent="0.3">
      <c r="A314" t="s">
        <v>187</v>
      </c>
      <c r="B314" s="68" t="s">
        <v>419</v>
      </c>
      <c r="C314" t="s">
        <v>398</v>
      </c>
      <c r="D314" t="s">
        <v>404</v>
      </c>
    </row>
    <row r="315" spans="1:4" x14ac:dyDescent="0.3">
      <c r="A315" t="s">
        <v>188</v>
      </c>
      <c r="B315" s="68" t="s">
        <v>419</v>
      </c>
      <c r="C315" t="s">
        <v>398</v>
      </c>
      <c r="D315" t="s">
        <v>404</v>
      </c>
    </row>
    <row r="316" spans="1:4" x14ac:dyDescent="0.3">
      <c r="A316" t="s">
        <v>191</v>
      </c>
      <c r="B316" s="68" t="s">
        <v>419</v>
      </c>
      <c r="C316" t="s">
        <v>398</v>
      </c>
      <c r="D316" t="s">
        <v>404</v>
      </c>
    </row>
    <row r="317" spans="1:4" x14ac:dyDescent="0.3">
      <c r="A317" t="s">
        <v>192</v>
      </c>
      <c r="B317" s="68" t="s">
        <v>419</v>
      </c>
      <c r="C317" t="s">
        <v>398</v>
      </c>
      <c r="D317" t="s">
        <v>404</v>
      </c>
    </row>
    <row r="318" spans="1:4" x14ac:dyDescent="0.3">
      <c r="A318" t="s">
        <v>193</v>
      </c>
      <c r="B318" s="68" t="s">
        <v>419</v>
      </c>
      <c r="C318" t="s">
        <v>398</v>
      </c>
      <c r="D318" t="s">
        <v>404</v>
      </c>
    </row>
    <row r="319" spans="1:4" x14ac:dyDescent="0.3">
      <c r="A319" t="s">
        <v>274</v>
      </c>
      <c r="B319" s="68" t="s">
        <v>419</v>
      </c>
      <c r="C319" t="s">
        <v>398</v>
      </c>
      <c r="D319" t="s">
        <v>404</v>
      </c>
    </row>
    <row r="320" spans="1:4" x14ac:dyDescent="0.3">
      <c r="A320" t="s">
        <v>291</v>
      </c>
      <c r="B320" s="68" t="s">
        <v>419</v>
      </c>
      <c r="C320" t="s">
        <v>398</v>
      </c>
      <c r="D320" t="s">
        <v>404</v>
      </c>
    </row>
    <row r="321" spans="1:4" x14ac:dyDescent="0.3">
      <c r="A321" t="s">
        <v>293</v>
      </c>
      <c r="B321" s="68" t="s">
        <v>419</v>
      </c>
      <c r="C321" t="s">
        <v>398</v>
      </c>
      <c r="D321" t="s">
        <v>404</v>
      </c>
    </row>
    <row r="322" spans="1:4" x14ac:dyDescent="0.3">
      <c r="A322" t="s">
        <v>294</v>
      </c>
      <c r="B322" s="68" t="s">
        <v>419</v>
      </c>
      <c r="C322" t="s">
        <v>398</v>
      </c>
      <c r="D322" t="s">
        <v>404</v>
      </c>
    </row>
    <row r="323" spans="1:4" x14ac:dyDescent="0.3">
      <c r="A323" t="s">
        <v>367</v>
      </c>
      <c r="B323" s="68" t="s">
        <v>501</v>
      </c>
      <c r="C323" t="s">
        <v>398</v>
      </c>
      <c r="D323" t="s">
        <v>435</v>
      </c>
    </row>
    <row r="324" spans="1:4" x14ac:dyDescent="0.3">
      <c r="A324" t="s">
        <v>338</v>
      </c>
      <c r="B324" s="68" t="s">
        <v>421</v>
      </c>
      <c r="C324" t="s">
        <v>398</v>
      </c>
      <c r="D324" t="s">
        <v>399</v>
      </c>
    </row>
    <row r="325" spans="1:4" x14ac:dyDescent="0.3">
      <c r="A325" t="s">
        <v>340</v>
      </c>
      <c r="B325" s="68" t="s">
        <v>421</v>
      </c>
      <c r="C325" t="s">
        <v>398</v>
      </c>
      <c r="D325" t="s">
        <v>399</v>
      </c>
    </row>
    <row r="326" spans="1:4" x14ac:dyDescent="0.3">
      <c r="A326" t="s">
        <v>181</v>
      </c>
      <c r="B326" s="68" t="s">
        <v>421</v>
      </c>
      <c r="C326" t="s">
        <v>398</v>
      </c>
      <c r="D326" t="s">
        <v>399</v>
      </c>
    </row>
    <row r="327" spans="1:4" x14ac:dyDescent="0.3">
      <c r="A327" t="s">
        <v>184</v>
      </c>
      <c r="B327" s="68" t="s">
        <v>421</v>
      </c>
      <c r="C327" t="s">
        <v>398</v>
      </c>
      <c r="D327" t="s">
        <v>399</v>
      </c>
    </row>
    <row r="328" spans="1:4" x14ac:dyDescent="0.3">
      <c r="A328" t="s">
        <v>187</v>
      </c>
      <c r="B328" s="68" t="s">
        <v>421</v>
      </c>
      <c r="C328" t="s">
        <v>398</v>
      </c>
      <c r="D328" t="s">
        <v>399</v>
      </c>
    </row>
    <row r="329" spans="1:4" x14ac:dyDescent="0.3">
      <c r="A329" t="s">
        <v>188</v>
      </c>
      <c r="B329" s="68" t="s">
        <v>421</v>
      </c>
      <c r="C329" t="s">
        <v>398</v>
      </c>
      <c r="D329" t="s">
        <v>399</v>
      </c>
    </row>
    <row r="330" spans="1:4" x14ac:dyDescent="0.3">
      <c r="A330" t="s">
        <v>291</v>
      </c>
      <c r="B330" s="68" t="s">
        <v>421</v>
      </c>
      <c r="C330" t="s">
        <v>398</v>
      </c>
      <c r="D330" t="s">
        <v>399</v>
      </c>
    </row>
    <row r="331" spans="1:4" x14ac:dyDescent="0.3">
      <c r="A331" t="s">
        <v>293</v>
      </c>
      <c r="B331" s="68" t="s">
        <v>421</v>
      </c>
      <c r="C331" t="s">
        <v>398</v>
      </c>
      <c r="D331" t="s">
        <v>399</v>
      </c>
    </row>
    <row r="332" spans="1:4" x14ac:dyDescent="0.3">
      <c r="A332" t="s">
        <v>294</v>
      </c>
      <c r="B332" s="68" t="s">
        <v>421</v>
      </c>
      <c r="C332" t="s">
        <v>398</v>
      </c>
      <c r="D332" t="s">
        <v>399</v>
      </c>
    </row>
    <row r="333" spans="1:4" x14ac:dyDescent="0.3">
      <c r="A333" t="s">
        <v>170</v>
      </c>
      <c r="B333" s="68" t="s">
        <v>453</v>
      </c>
      <c r="C333" t="s">
        <v>398</v>
      </c>
      <c r="D333" t="s">
        <v>417</v>
      </c>
    </row>
    <row r="334" spans="1:4" x14ac:dyDescent="0.3">
      <c r="A334" t="s">
        <v>362</v>
      </c>
      <c r="B334" s="68" t="s">
        <v>453</v>
      </c>
      <c r="C334" t="s">
        <v>398</v>
      </c>
      <c r="D334" t="s">
        <v>417</v>
      </c>
    </row>
    <row r="335" spans="1:4" ht="28" x14ac:dyDescent="0.3">
      <c r="A335" t="s">
        <v>232</v>
      </c>
      <c r="B335" s="68" t="s">
        <v>438</v>
      </c>
      <c r="C335" t="s">
        <v>398</v>
      </c>
      <c r="D335" t="s">
        <v>437</v>
      </c>
    </row>
    <row r="336" spans="1:4" ht="28" x14ac:dyDescent="0.3">
      <c r="A336" t="s">
        <v>240</v>
      </c>
      <c r="B336" s="68" t="s">
        <v>438</v>
      </c>
      <c r="C336" t="s">
        <v>398</v>
      </c>
      <c r="D336" t="s">
        <v>437</v>
      </c>
    </row>
    <row r="337" spans="1:4" ht="28" x14ac:dyDescent="0.3">
      <c r="A337" t="s">
        <v>242</v>
      </c>
      <c r="B337" s="68" t="s">
        <v>438</v>
      </c>
      <c r="C337" t="s">
        <v>398</v>
      </c>
      <c r="D337" t="s">
        <v>437</v>
      </c>
    </row>
    <row r="338" spans="1:4" ht="28" x14ac:dyDescent="0.3">
      <c r="A338" t="s">
        <v>149</v>
      </c>
      <c r="B338" s="68" t="s">
        <v>511</v>
      </c>
      <c r="C338" t="s">
        <v>398</v>
      </c>
      <c r="D338" t="s">
        <v>437</v>
      </c>
    </row>
    <row r="339" spans="1:4" x14ac:dyDescent="0.3">
      <c r="A339" t="s">
        <v>386</v>
      </c>
      <c r="B339" s="68" t="s">
        <v>455</v>
      </c>
      <c r="C339" t="s">
        <v>398</v>
      </c>
      <c r="D339" t="s">
        <v>454</v>
      </c>
    </row>
    <row r="340" spans="1:4" x14ac:dyDescent="0.3">
      <c r="A340" t="s">
        <v>379</v>
      </c>
      <c r="B340" s="68" t="s">
        <v>455</v>
      </c>
      <c r="C340" t="s">
        <v>398</v>
      </c>
      <c r="D340" t="s">
        <v>454</v>
      </c>
    </row>
    <row r="341" spans="1:4" x14ac:dyDescent="0.3">
      <c r="A341" t="s">
        <v>386</v>
      </c>
      <c r="B341" s="68" t="s">
        <v>451</v>
      </c>
      <c r="C341" t="s">
        <v>411</v>
      </c>
      <c r="D341" t="s">
        <v>433</v>
      </c>
    </row>
    <row r="342" spans="1:4" x14ac:dyDescent="0.3">
      <c r="A342" t="s">
        <v>379</v>
      </c>
      <c r="B342" s="68" t="s">
        <v>451</v>
      </c>
      <c r="C342" t="s">
        <v>411</v>
      </c>
      <c r="D342" t="s">
        <v>433</v>
      </c>
    </row>
    <row r="343" spans="1:4" x14ac:dyDescent="0.3">
      <c r="A343" t="s">
        <v>320</v>
      </c>
      <c r="B343" s="68" t="s">
        <v>495</v>
      </c>
      <c r="C343" t="s">
        <v>398</v>
      </c>
      <c r="D343" t="s">
        <v>417</v>
      </c>
    </row>
    <row r="344" spans="1:4" x14ac:dyDescent="0.3">
      <c r="A344" t="s">
        <v>156</v>
      </c>
      <c r="B344" s="68" t="s">
        <v>407</v>
      </c>
      <c r="C344" t="s">
        <v>398</v>
      </c>
      <c r="D344" t="s">
        <v>406</v>
      </c>
    </row>
    <row r="345" spans="1:4" x14ac:dyDescent="0.3">
      <c r="A345" t="s">
        <v>123</v>
      </c>
      <c r="B345" s="68" t="s">
        <v>407</v>
      </c>
      <c r="C345" t="s">
        <v>398</v>
      </c>
      <c r="D345" t="s">
        <v>406</v>
      </c>
    </row>
    <row r="346" spans="1:4" x14ac:dyDescent="0.3">
      <c r="A346" t="s">
        <v>132</v>
      </c>
      <c r="B346" s="68" t="s">
        <v>407</v>
      </c>
      <c r="C346" t="s">
        <v>398</v>
      </c>
      <c r="D346" t="s">
        <v>406</v>
      </c>
    </row>
    <row r="347" spans="1:4" x14ac:dyDescent="0.3">
      <c r="A347" t="s">
        <v>133</v>
      </c>
      <c r="B347" s="68" t="s">
        <v>407</v>
      </c>
      <c r="C347" t="s">
        <v>398</v>
      </c>
      <c r="D347" t="s">
        <v>406</v>
      </c>
    </row>
    <row r="348" spans="1:4" x14ac:dyDescent="0.3">
      <c r="A348" t="s">
        <v>140</v>
      </c>
      <c r="B348" s="68" t="s">
        <v>407</v>
      </c>
      <c r="C348" t="s">
        <v>398</v>
      </c>
      <c r="D348" t="s">
        <v>406</v>
      </c>
    </row>
    <row r="349" spans="1:4" x14ac:dyDescent="0.3">
      <c r="A349" t="s">
        <v>145</v>
      </c>
      <c r="B349" s="68" t="s">
        <v>407</v>
      </c>
      <c r="C349" t="s">
        <v>398</v>
      </c>
      <c r="D349" t="s">
        <v>406</v>
      </c>
    </row>
    <row r="350" spans="1:4" x14ac:dyDescent="0.3">
      <c r="A350" t="s">
        <v>149</v>
      </c>
      <c r="B350" s="68" t="s">
        <v>407</v>
      </c>
      <c r="C350" t="s">
        <v>398</v>
      </c>
      <c r="D350" t="s">
        <v>406</v>
      </c>
    </row>
    <row r="351" spans="1:4" x14ac:dyDescent="0.3">
      <c r="A351" t="s">
        <v>161</v>
      </c>
      <c r="B351" s="68" t="s">
        <v>407</v>
      </c>
      <c r="C351" t="s">
        <v>398</v>
      </c>
      <c r="D351" t="s">
        <v>406</v>
      </c>
    </row>
    <row r="352" spans="1:4" x14ac:dyDescent="0.3">
      <c r="A352" t="s">
        <v>205</v>
      </c>
      <c r="B352" s="68" t="s">
        <v>407</v>
      </c>
      <c r="C352" t="s">
        <v>398</v>
      </c>
      <c r="D352" t="s">
        <v>406</v>
      </c>
    </row>
    <row r="353" spans="1:4" x14ac:dyDescent="0.3">
      <c r="A353" t="s">
        <v>207</v>
      </c>
      <c r="B353" s="68" t="s">
        <v>407</v>
      </c>
      <c r="C353" t="s">
        <v>398</v>
      </c>
      <c r="D353" t="s">
        <v>406</v>
      </c>
    </row>
    <row r="354" spans="1:4" x14ac:dyDescent="0.3">
      <c r="A354" t="s">
        <v>209</v>
      </c>
      <c r="B354" s="68" t="s">
        <v>407</v>
      </c>
      <c r="C354" t="s">
        <v>398</v>
      </c>
      <c r="D354" t="s">
        <v>406</v>
      </c>
    </row>
    <row r="355" spans="1:4" x14ac:dyDescent="0.3">
      <c r="A355" t="s">
        <v>210</v>
      </c>
      <c r="B355" s="68" t="s">
        <v>407</v>
      </c>
      <c r="C355" t="s">
        <v>398</v>
      </c>
      <c r="D355" t="s">
        <v>406</v>
      </c>
    </row>
    <row r="356" spans="1:4" x14ac:dyDescent="0.3">
      <c r="A356" t="s">
        <v>211</v>
      </c>
      <c r="B356" s="68" t="s">
        <v>407</v>
      </c>
      <c r="C356" t="s">
        <v>398</v>
      </c>
      <c r="D356" t="s">
        <v>406</v>
      </c>
    </row>
    <row r="357" spans="1:4" x14ac:dyDescent="0.3">
      <c r="A357" t="s">
        <v>212</v>
      </c>
      <c r="B357" s="68" t="s">
        <v>407</v>
      </c>
      <c r="C357" t="s">
        <v>398</v>
      </c>
      <c r="D357" t="s">
        <v>406</v>
      </c>
    </row>
    <row r="358" spans="1:4" x14ac:dyDescent="0.3">
      <c r="A358" t="s">
        <v>213</v>
      </c>
      <c r="B358" s="68" t="s">
        <v>407</v>
      </c>
      <c r="C358" t="s">
        <v>398</v>
      </c>
      <c r="D358" t="s">
        <v>406</v>
      </c>
    </row>
    <row r="359" spans="1:4" x14ac:dyDescent="0.3">
      <c r="A359" t="s">
        <v>214</v>
      </c>
      <c r="B359" s="68" t="s">
        <v>407</v>
      </c>
      <c r="C359" t="s">
        <v>398</v>
      </c>
      <c r="D359" t="s">
        <v>406</v>
      </c>
    </row>
    <row r="360" spans="1:4" x14ac:dyDescent="0.3">
      <c r="A360" t="s">
        <v>215</v>
      </c>
      <c r="B360" s="68" t="s">
        <v>407</v>
      </c>
      <c r="C360" t="s">
        <v>398</v>
      </c>
      <c r="D360" t="s">
        <v>406</v>
      </c>
    </row>
    <row r="361" spans="1:4" x14ac:dyDescent="0.3">
      <c r="A361" t="s">
        <v>216</v>
      </c>
      <c r="B361" s="68" t="s">
        <v>407</v>
      </c>
      <c r="C361" t="s">
        <v>398</v>
      </c>
      <c r="D361" t="s">
        <v>406</v>
      </c>
    </row>
    <row r="362" spans="1:4" x14ac:dyDescent="0.3">
      <c r="A362" t="s">
        <v>217</v>
      </c>
      <c r="B362" s="68" t="s">
        <v>407</v>
      </c>
      <c r="C362" t="s">
        <v>398</v>
      </c>
      <c r="D362" t="s">
        <v>406</v>
      </c>
    </row>
    <row r="363" spans="1:4" x14ac:dyDescent="0.3">
      <c r="A363" t="s">
        <v>218</v>
      </c>
      <c r="B363" s="68" t="s">
        <v>407</v>
      </c>
      <c r="C363" t="s">
        <v>398</v>
      </c>
      <c r="D363" t="s">
        <v>406</v>
      </c>
    </row>
    <row r="364" spans="1:4" x14ac:dyDescent="0.3">
      <c r="A364" t="s">
        <v>219</v>
      </c>
      <c r="B364" s="68" t="s">
        <v>407</v>
      </c>
      <c r="C364" t="s">
        <v>398</v>
      </c>
      <c r="D364" t="s">
        <v>406</v>
      </c>
    </row>
    <row r="365" spans="1:4" x14ac:dyDescent="0.3">
      <c r="A365" t="s">
        <v>220</v>
      </c>
      <c r="B365" s="68" t="s">
        <v>407</v>
      </c>
      <c r="C365" t="s">
        <v>398</v>
      </c>
      <c r="D365" t="s">
        <v>406</v>
      </c>
    </row>
    <row r="366" spans="1:4" x14ac:dyDescent="0.3">
      <c r="A366" t="s">
        <v>221</v>
      </c>
      <c r="B366" s="68" t="s">
        <v>407</v>
      </c>
      <c r="C366" t="s">
        <v>398</v>
      </c>
      <c r="D366" t="s">
        <v>406</v>
      </c>
    </row>
    <row r="367" spans="1:4" x14ac:dyDescent="0.3">
      <c r="A367" t="s">
        <v>222</v>
      </c>
      <c r="B367" s="68" t="s">
        <v>407</v>
      </c>
      <c r="C367" t="s">
        <v>398</v>
      </c>
      <c r="D367" t="s">
        <v>406</v>
      </c>
    </row>
    <row r="368" spans="1:4" x14ac:dyDescent="0.3">
      <c r="A368" t="s">
        <v>223</v>
      </c>
      <c r="B368" s="68" t="s">
        <v>407</v>
      </c>
      <c r="C368" t="s">
        <v>398</v>
      </c>
      <c r="D368" t="s">
        <v>406</v>
      </c>
    </row>
    <row r="369" spans="1:4" x14ac:dyDescent="0.3">
      <c r="A369" t="s">
        <v>224</v>
      </c>
      <c r="B369" s="68" t="s">
        <v>407</v>
      </c>
      <c r="C369" t="s">
        <v>398</v>
      </c>
      <c r="D369" t="s">
        <v>406</v>
      </c>
    </row>
    <row r="370" spans="1:4" x14ac:dyDescent="0.3">
      <c r="A370" t="s">
        <v>225</v>
      </c>
      <c r="B370" s="68" t="s">
        <v>407</v>
      </c>
      <c r="C370" t="s">
        <v>398</v>
      </c>
      <c r="D370" t="s">
        <v>406</v>
      </c>
    </row>
    <row r="371" spans="1:4" x14ac:dyDescent="0.3">
      <c r="A371" t="s">
        <v>226</v>
      </c>
      <c r="B371" s="68" t="s">
        <v>407</v>
      </c>
      <c r="C371" t="s">
        <v>398</v>
      </c>
      <c r="D371" t="s">
        <v>406</v>
      </c>
    </row>
    <row r="372" spans="1:4" x14ac:dyDescent="0.3">
      <c r="A372" t="s">
        <v>227</v>
      </c>
      <c r="B372" s="68" t="s">
        <v>407</v>
      </c>
      <c r="C372" t="s">
        <v>398</v>
      </c>
      <c r="D372" t="s">
        <v>406</v>
      </c>
    </row>
    <row r="373" spans="1:4" x14ac:dyDescent="0.3">
      <c r="A373" t="s">
        <v>228</v>
      </c>
      <c r="B373" s="68" t="s">
        <v>407</v>
      </c>
      <c r="C373" t="s">
        <v>398</v>
      </c>
      <c r="D373" t="s">
        <v>406</v>
      </c>
    </row>
    <row r="374" spans="1:4" x14ac:dyDescent="0.3">
      <c r="A374" t="s">
        <v>229</v>
      </c>
      <c r="B374" s="68" t="s">
        <v>407</v>
      </c>
      <c r="C374" t="s">
        <v>398</v>
      </c>
      <c r="D374" t="s">
        <v>406</v>
      </c>
    </row>
    <row r="375" spans="1:4" x14ac:dyDescent="0.3">
      <c r="A375" t="s">
        <v>230</v>
      </c>
      <c r="B375" s="68" t="s">
        <v>407</v>
      </c>
      <c r="C375" t="s">
        <v>398</v>
      </c>
      <c r="D375" t="s">
        <v>406</v>
      </c>
    </row>
    <row r="376" spans="1:4" x14ac:dyDescent="0.3">
      <c r="A376" t="s">
        <v>231</v>
      </c>
      <c r="B376" s="68" t="s">
        <v>407</v>
      </c>
      <c r="C376" t="s">
        <v>398</v>
      </c>
      <c r="D376" t="s">
        <v>406</v>
      </c>
    </row>
    <row r="377" spans="1:4" x14ac:dyDescent="0.3">
      <c r="A377" t="s">
        <v>232</v>
      </c>
      <c r="B377" s="68" t="s">
        <v>407</v>
      </c>
      <c r="C377" t="s">
        <v>398</v>
      </c>
      <c r="D377" t="s">
        <v>406</v>
      </c>
    </row>
    <row r="378" spans="1:4" x14ac:dyDescent="0.3">
      <c r="A378" t="s">
        <v>236</v>
      </c>
      <c r="B378" s="68" t="s">
        <v>407</v>
      </c>
      <c r="C378" t="s">
        <v>398</v>
      </c>
      <c r="D378" t="s">
        <v>406</v>
      </c>
    </row>
    <row r="379" spans="1:4" x14ac:dyDescent="0.3">
      <c r="A379" t="s">
        <v>237</v>
      </c>
      <c r="B379" s="68" t="s">
        <v>407</v>
      </c>
      <c r="C379" t="s">
        <v>398</v>
      </c>
      <c r="D379" t="s">
        <v>406</v>
      </c>
    </row>
    <row r="380" spans="1:4" x14ac:dyDescent="0.3">
      <c r="A380" t="s">
        <v>240</v>
      </c>
      <c r="B380" s="68" t="s">
        <v>407</v>
      </c>
      <c r="C380" t="s">
        <v>398</v>
      </c>
      <c r="D380" t="s">
        <v>406</v>
      </c>
    </row>
    <row r="381" spans="1:4" x14ac:dyDescent="0.3">
      <c r="A381" t="s">
        <v>242</v>
      </c>
      <c r="B381" s="68" t="s">
        <v>407</v>
      </c>
      <c r="C381" t="s">
        <v>398</v>
      </c>
      <c r="D381" t="s">
        <v>406</v>
      </c>
    </row>
    <row r="382" spans="1:4" x14ac:dyDescent="0.3">
      <c r="A382" t="s">
        <v>243</v>
      </c>
      <c r="B382" s="68" t="s">
        <v>407</v>
      </c>
      <c r="C382" t="s">
        <v>398</v>
      </c>
      <c r="D382" t="s">
        <v>406</v>
      </c>
    </row>
    <row r="383" spans="1:4" x14ac:dyDescent="0.3">
      <c r="A383" t="s">
        <v>244</v>
      </c>
      <c r="B383" s="68" t="s">
        <v>407</v>
      </c>
      <c r="C383" t="s">
        <v>398</v>
      </c>
      <c r="D383" t="s">
        <v>406</v>
      </c>
    </row>
    <row r="384" spans="1:4" x14ac:dyDescent="0.3">
      <c r="A384" t="s">
        <v>248</v>
      </c>
      <c r="B384" s="68" t="s">
        <v>407</v>
      </c>
      <c r="C384" t="s">
        <v>398</v>
      </c>
      <c r="D384" t="s">
        <v>406</v>
      </c>
    </row>
    <row r="385" spans="1:4" x14ac:dyDescent="0.3">
      <c r="A385" t="s">
        <v>253</v>
      </c>
      <c r="B385" s="68" t="s">
        <v>407</v>
      </c>
      <c r="C385" t="s">
        <v>398</v>
      </c>
      <c r="D385" t="s">
        <v>406</v>
      </c>
    </row>
    <row r="386" spans="1:4" x14ac:dyDescent="0.3">
      <c r="A386" t="s">
        <v>254</v>
      </c>
      <c r="B386" s="68" t="s">
        <v>407</v>
      </c>
      <c r="C386" t="s">
        <v>398</v>
      </c>
      <c r="D386" t="s">
        <v>406</v>
      </c>
    </row>
    <row r="387" spans="1:4" x14ac:dyDescent="0.3">
      <c r="A387" t="s">
        <v>255</v>
      </c>
      <c r="B387" s="68" t="s">
        <v>407</v>
      </c>
      <c r="C387" t="s">
        <v>398</v>
      </c>
      <c r="D387" t="s">
        <v>406</v>
      </c>
    </row>
    <row r="388" spans="1:4" x14ac:dyDescent="0.3">
      <c r="A388" t="s">
        <v>257</v>
      </c>
      <c r="B388" s="68" t="s">
        <v>407</v>
      </c>
      <c r="C388" t="s">
        <v>398</v>
      </c>
      <c r="D388" t="s">
        <v>406</v>
      </c>
    </row>
    <row r="389" spans="1:4" x14ac:dyDescent="0.3">
      <c r="A389" t="s">
        <v>258</v>
      </c>
      <c r="B389" s="68" t="s">
        <v>407</v>
      </c>
      <c r="C389" t="s">
        <v>398</v>
      </c>
      <c r="D389" t="s">
        <v>406</v>
      </c>
    </row>
    <row r="390" spans="1:4" x14ac:dyDescent="0.3">
      <c r="A390" t="s">
        <v>267</v>
      </c>
      <c r="B390" s="68" t="s">
        <v>407</v>
      </c>
      <c r="C390" t="s">
        <v>398</v>
      </c>
      <c r="D390" t="s">
        <v>406</v>
      </c>
    </row>
    <row r="391" spans="1:4" x14ac:dyDescent="0.3">
      <c r="A391" t="s">
        <v>300</v>
      </c>
      <c r="B391" s="68" t="s">
        <v>407</v>
      </c>
      <c r="C391" t="s">
        <v>398</v>
      </c>
      <c r="D391" t="s">
        <v>406</v>
      </c>
    </row>
    <row r="392" spans="1:4" x14ac:dyDescent="0.3">
      <c r="A392" t="s">
        <v>303</v>
      </c>
      <c r="B392" s="68" t="s">
        <v>407</v>
      </c>
      <c r="C392" t="s">
        <v>398</v>
      </c>
      <c r="D392" t="s">
        <v>406</v>
      </c>
    </row>
    <row r="393" spans="1:4" x14ac:dyDescent="0.3">
      <c r="A393" t="s">
        <v>306</v>
      </c>
      <c r="B393" s="68" t="s">
        <v>407</v>
      </c>
      <c r="C393" t="s">
        <v>398</v>
      </c>
      <c r="D393" t="s">
        <v>406</v>
      </c>
    </row>
    <row r="394" spans="1:4" x14ac:dyDescent="0.3">
      <c r="A394" t="s">
        <v>309</v>
      </c>
      <c r="B394" s="68" t="s">
        <v>407</v>
      </c>
      <c r="C394" t="s">
        <v>398</v>
      </c>
      <c r="D394" t="s">
        <v>406</v>
      </c>
    </row>
    <row r="395" spans="1:4" x14ac:dyDescent="0.3">
      <c r="A395" t="s">
        <v>318</v>
      </c>
      <c r="B395" s="68" t="s">
        <v>407</v>
      </c>
      <c r="C395" t="s">
        <v>398</v>
      </c>
      <c r="D395" t="s">
        <v>406</v>
      </c>
    </row>
    <row r="396" spans="1:4" x14ac:dyDescent="0.3">
      <c r="A396" t="s">
        <v>326</v>
      </c>
      <c r="B396" s="68" t="s">
        <v>407</v>
      </c>
      <c r="C396" t="s">
        <v>398</v>
      </c>
      <c r="D396" t="s">
        <v>406</v>
      </c>
    </row>
    <row r="397" spans="1:4" x14ac:dyDescent="0.3">
      <c r="A397" t="s">
        <v>331</v>
      </c>
      <c r="B397" s="68" t="s">
        <v>407</v>
      </c>
      <c r="C397" t="s">
        <v>398</v>
      </c>
      <c r="D397" t="s">
        <v>406</v>
      </c>
    </row>
    <row r="398" spans="1:4" x14ac:dyDescent="0.3">
      <c r="A398" t="s">
        <v>334</v>
      </c>
      <c r="B398" s="68" t="s">
        <v>407</v>
      </c>
      <c r="C398" t="s">
        <v>398</v>
      </c>
      <c r="D398" t="s">
        <v>406</v>
      </c>
    </row>
    <row r="399" spans="1:4" x14ac:dyDescent="0.3">
      <c r="A399" t="s">
        <v>336</v>
      </c>
      <c r="B399" s="68" t="s">
        <v>407</v>
      </c>
      <c r="C399" t="s">
        <v>398</v>
      </c>
      <c r="D399" t="s">
        <v>406</v>
      </c>
    </row>
    <row r="400" spans="1:4" x14ac:dyDescent="0.3">
      <c r="A400" t="s">
        <v>343</v>
      </c>
      <c r="B400" s="68" t="s">
        <v>407</v>
      </c>
      <c r="C400" t="s">
        <v>398</v>
      </c>
      <c r="D400" t="s">
        <v>406</v>
      </c>
    </row>
    <row r="401" spans="1:4" x14ac:dyDescent="0.3">
      <c r="A401" t="s">
        <v>344</v>
      </c>
      <c r="B401" s="68" t="s">
        <v>407</v>
      </c>
      <c r="C401" t="s">
        <v>398</v>
      </c>
      <c r="D401" t="s">
        <v>406</v>
      </c>
    </row>
    <row r="402" spans="1:4" x14ac:dyDescent="0.3">
      <c r="A402" t="s">
        <v>346</v>
      </c>
      <c r="B402" s="68" t="s">
        <v>407</v>
      </c>
      <c r="C402" t="s">
        <v>398</v>
      </c>
      <c r="D402" t="s">
        <v>406</v>
      </c>
    </row>
    <row r="403" spans="1:4" x14ac:dyDescent="0.3">
      <c r="A403" t="s">
        <v>347</v>
      </c>
      <c r="B403" s="68" t="s">
        <v>407</v>
      </c>
      <c r="C403" t="s">
        <v>398</v>
      </c>
      <c r="D403" t="s">
        <v>406</v>
      </c>
    </row>
    <row r="404" spans="1:4" x14ac:dyDescent="0.3">
      <c r="A404" t="s">
        <v>348</v>
      </c>
      <c r="B404" s="68" t="s">
        <v>407</v>
      </c>
      <c r="C404" t="s">
        <v>398</v>
      </c>
      <c r="D404" t="s">
        <v>406</v>
      </c>
    </row>
    <row r="405" spans="1:4" x14ac:dyDescent="0.3">
      <c r="A405" t="s">
        <v>349</v>
      </c>
      <c r="B405" s="68" t="s">
        <v>407</v>
      </c>
      <c r="C405" t="s">
        <v>398</v>
      </c>
      <c r="D405" t="s">
        <v>406</v>
      </c>
    </row>
    <row r="406" spans="1:4" x14ac:dyDescent="0.3">
      <c r="A406" t="s">
        <v>350</v>
      </c>
      <c r="B406" s="68" t="s">
        <v>407</v>
      </c>
      <c r="C406" t="s">
        <v>398</v>
      </c>
      <c r="D406" t="s">
        <v>406</v>
      </c>
    </row>
    <row r="407" spans="1:4" x14ac:dyDescent="0.3">
      <c r="A407" t="s">
        <v>351</v>
      </c>
      <c r="B407" s="68" t="s">
        <v>407</v>
      </c>
      <c r="C407" t="s">
        <v>398</v>
      </c>
      <c r="D407" t="s">
        <v>406</v>
      </c>
    </row>
    <row r="408" spans="1:4" x14ac:dyDescent="0.3">
      <c r="A408" t="s">
        <v>352</v>
      </c>
      <c r="B408" s="68" t="s">
        <v>407</v>
      </c>
      <c r="C408" t="s">
        <v>398</v>
      </c>
      <c r="D408" t="s">
        <v>406</v>
      </c>
    </row>
    <row r="409" spans="1:4" x14ac:dyDescent="0.3">
      <c r="A409" t="s">
        <v>353</v>
      </c>
      <c r="B409" s="68" t="s">
        <v>407</v>
      </c>
      <c r="C409" t="s">
        <v>398</v>
      </c>
      <c r="D409" t="s">
        <v>406</v>
      </c>
    </row>
    <row r="410" spans="1:4" x14ac:dyDescent="0.3">
      <c r="A410" t="s">
        <v>354</v>
      </c>
      <c r="B410" s="68" t="s">
        <v>407</v>
      </c>
      <c r="C410" t="s">
        <v>398</v>
      </c>
      <c r="D410" t="s">
        <v>406</v>
      </c>
    </row>
    <row r="411" spans="1:4" x14ac:dyDescent="0.3">
      <c r="A411" t="s">
        <v>355</v>
      </c>
      <c r="B411" s="68" t="s">
        <v>407</v>
      </c>
      <c r="C411" t="s">
        <v>398</v>
      </c>
      <c r="D411" t="s">
        <v>406</v>
      </c>
    </row>
    <row r="412" spans="1:4" x14ac:dyDescent="0.3">
      <c r="A412" t="s">
        <v>356</v>
      </c>
      <c r="B412" s="68" t="s">
        <v>407</v>
      </c>
      <c r="C412" t="s">
        <v>398</v>
      </c>
      <c r="D412" t="s">
        <v>406</v>
      </c>
    </row>
    <row r="413" spans="1:4" x14ac:dyDescent="0.3">
      <c r="A413" t="s">
        <v>397</v>
      </c>
      <c r="B413" s="68" t="s">
        <v>407</v>
      </c>
      <c r="C413" t="s">
        <v>398</v>
      </c>
      <c r="D413" t="s">
        <v>406</v>
      </c>
    </row>
    <row r="414" spans="1:4" x14ac:dyDescent="0.3">
      <c r="A414" t="s">
        <v>163</v>
      </c>
      <c r="B414" s="68" t="s">
        <v>407</v>
      </c>
      <c r="C414" t="s">
        <v>398</v>
      </c>
      <c r="D414" t="s">
        <v>406</v>
      </c>
    </row>
    <row r="415" spans="1:4" x14ac:dyDescent="0.3">
      <c r="A415" t="s">
        <v>164</v>
      </c>
      <c r="B415" s="68" t="s">
        <v>407</v>
      </c>
      <c r="C415" t="s">
        <v>398</v>
      </c>
      <c r="D415" t="s">
        <v>406</v>
      </c>
    </row>
    <row r="416" spans="1:4" x14ac:dyDescent="0.3">
      <c r="A416" t="s">
        <v>165</v>
      </c>
      <c r="B416" s="68" t="s">
        <v>407</v>
      </c>
      <c r="C416" t="s">
        <v>398</v>
      </c>
      <c r="D416" t="s">
        <v>406</v>
      </c>
    </row>
    <row r="417" spans="1:4" x14ac:dyDescent="0.3">
      <c r="A417" t="s">
        <v>166</v>
      </c>
      <c r="B417" s="68" t="s">
        <v>407</v>
      </c>
      <c r="C417" t="s">
        <v>398</v>
      </c>
      <c r="D417" t="s">
        <v>406</v>
      </c>
    </row>
    <row r="418" spans="1:4" x14ac:dyDescent="0.3">
      <c r="A418" t="s">
        <v>167</v>
      </c>
      <c r="B418" s="68" t="s">
        <v>407</v>
      </c>
      <c r="C418" t="s">
        <v>398</v>
      </c>
      <c r="D418" t="s">
        <v>406</v>
      </c>
    </row>
    <row r="419" spans="1:4" x14ac:dyDescent="0.3">
      <c r="A419" t="s">
        <v>169</v>
      </c>
      <c r="B419" s="68" t="s">
        <v>407</v>
      </c>
      <c r="C419" t="s">
        <v>398</v>
      </c>
      <c r="D419" t="s">
        <v>406</v>
      </c>
    </row>
    <row r="420" spans="1:4" x14ac:dyDescent="0.3">
      <c r="A420" t="s">
        <v>170</v>
      </c>
      <c r="B420" s="68" t="s">
        <v>407</v>
      </c>
      <c r="C420" t="s">
        <v>398</v>
      </c>
      <c r="D420" t="s">
        <v>406</v>
      </c>
    </row>
    <row r="421" spans="1:4" x14ac:dyDescent="0.3">
      <c r="A421" t="s">
        <v>171</v>
      </c>
      <c r="B421" s="68" t="s">
        <v>407</v>
      </c>
      <c r="C421" t="s">
        <v>398</v>
      </c>
      <c r="D421" t="s">
        <v>406</v>
      </c>
    </row>
    <row r="422" spans="1:4" x14ac:dyDescent="0.3">
      <c r="A422" t="s">
        <v>172</v>
      </c>
      <c r="B422" s="68" t="s">
        <v>407</v>
      </c>
      <c r="C422" t="s">
        <v>398</v>
      </c>
      <c r="D422" t="s">
        <v>406</v>
      </c>
    </row>
    <row r="423" spans="1:4" x14ac:dyDescent="0.3">
      <c r="A423" t="s">
        <v>112</v>
      </c>
      <c r="B423" s="68" t="s">
        <v>407</v>
      </c>
      <c r="C423" t="s">
        <v>398</v>
      </c>
      <c r="D423" t="s">
        <v>406</v>
      </c>
    </row>
    <row r="424" spans="1:4" x14ac:dyDescent="0.3">
      <c r="A424" t="s">
        <v>114</v>
      </c>
      <c r="B424" s="68" t="s">
        <v>407</v>
      </c>
      <c r="C424" t="s">
        <v>398</v>
      </c>
      <c r="D424" t="s">
        <v>406</v>
      </c>
    </row>
    <row r="425" spans="1:4" x14ac:dyDescent="0.3">
      <c r="A425" t="s">
        <v>181</v>
      </c>
      <c r="B425" s="68" t="s">
        <v>407</v>
      </c>
      <c r="C425" t="s">
        <v>398</v>
      </c>
      <c r="D425" t="s">
        <v>406</v>
      </c>
    </row>
    <row r="426" spans="1:4" x14ac:dyDescent="0.3">
      <c r="A426" t="s">
        <v>184</v>
      </c>
      <c r="B426" s="68" t="s">
        <v>407</v>
      </c>
      <c r="C426" t="s">
        <v>398</v>
      </c>
      <c r="D426" t="s">
        <v>406</v>
      </c>
    </row>
    <row r="427" spans="1:4" x14ac:dyDescent="0.3">
      <c r="A427" t="s">
        <v>187</v>
      </c>
      <c r="B427" s="68" t="s">
        <v>407</v>
      </c>
      <c r="C427" t="s">
        <v>398</v>
      </c>
      <c r="D427" t="s">
        <v>406</v>
      </c>
    </row>
    <row r="428" spans="1:4" x14ac:dyDescent="0.3">
      <c r="A428" t="s">
        <v>188</v>
      </c>
      <c r="B428" s="68" t="s">
        <v>407</v>
      </c>
      <c r="C428" t="s">
        <v>398</v>
      </c>
      <c r="D428" t="s">
        <v>406</v>
      </c>
    </row>
    <row r="429" spans="1:4" x14ac:dyDescent="0.3">
      <c r="A429" t="s">
        <v>291</v>
      </c>
      <c r="B429" s="68" t="s">
        <v>407</v>
      </c>
      <c r="C429" t="s">
        <v>398</v>
      </c>
      <c r="D429" t="s">
        <v>406</v>
      </c>
    </row>
    <row r="430" spans="1:4" x14ac:dyDescent="0.3">
      <c r="A430" t="s">
        <v>293</v>
      </c>
      <c r="B430" s="68" t="s">
        <v>407</v>
      </c>
      <c r="C430" t="s">
        <v>398</v>
      </c>
      <c r="D430" t="s">
        <v>406</v>
      </c>
    </row>
    <row r="431" spans="1:4" x14ac:dyDescent="0.3">
      <c r="A431" t="s">
        <v>294</v>
      </c>
      <c r="B431" s="68" t="s">
        <v>407</v>
      </c>
      <c r="C431" t="s">
        <v>398</v>
      </c>
      <c r="D431" t="s">
        <v>406</v>
      </c>
    </row>
    <row r="432" spans="1:4" ht="28" x14ac:dyDescent="0.3">
      <c r="A432" t="s">
        <v>380</v>
      </c>
      <c r="B432" s="68" t="s">
        <v>428</v>
      </c>
      <c r="C432" t="s">
        <v>398</v>
      </c>
      <c r="D432" t="s">
        <v>399</v>
      </c>
    </row>
    <row r="433" spans="1:4" ht="28" x14ac:dyDescent="0.3">
      <c r="A433" t="s">
        <v>382</v>
      </c>
      <c r="B433" s="68" t="s">
        <v>428</v>
      </c>
      <c r="C433" t="s">
        <v>398</v>
      </c>
      <c r="D433" t="s">
        <v>399</v>
      </c>
    </row>
    <row r="434" spans="1:4" ht="28" x14ac:dyDescent="0.3">
      <c r="A434" t="s">
        <v>383</v>
      </c>
      <c r="B434" s="68" t="s">
        <v>428</v>
      </c>
      <c r="C434" t="s">
        <v>398</v>
      </c>
      <c r="D434" t="s">
        <v>399</v>
      </c>
    </row>
    <row r="435" spans="1:4" x14ac:dyDescent="0.3">
      <c r="A435" t="s">
        <v>236</v>
      </c>
      <c r="B435" s="68" t="s">
        <v>400</v>
      </c>
      <c r="C435" t="s">
        <v>398</v>
      </c>
      <c r="D435" t="s">
        <v>399</v>
      </c>
    </row>
    <row r="436" spans="1:4" x14ac:dyDescent="0.3">
      <c r="A436" t="s">
        <v>237</v>
      </c>
      <c r="B436" s="68" t="s">
        <v>400</v>
      </c>
      <c r="C436" t="s">
        <v>398</v>
      </c>
      <c r="D436" t="s">
        <v>399</v>
      </c>
    </row>
    <row r="437" spans="1:4" x14ac:dyDescent="0.3">
      <c r="A437" t="s">
        <v>244</v>
      </c>
      <c r="B437" s="68" t="s">
        <v>400</v>
      </c>
      <c r="C437" t="s">
        <v>398</v>
      </c>
      <c r="D437" t="s">
        <v>399</v>
      </c>
    </row>
    <row r="438" spans="1:4" x14ac:dyDescent="0.3">
      <c r="A438" t="s">
        <v>245</v>
      </c>
      <c r="B438" s="68" t="s">
        <v>400</v>
      </c>
      <c r="C438" t="s">
        <v>398</v>
      </c>
      <c r="D438" t="s">
        <v>399</v>
      </c>
    </row>
    <row r="439" spans="1:4" x14ac:dyDescent="0.3">
      <c r="A439" t="s">
        <v>120</v>
      </c>
      <c r="B439" s="68" t="s">
        <v>400</v>
      </c>
      <c r="C439" t="s">
        <v>398</v>
      </c>
      <c r="D439" t="s">
        <v>399</v>
      </c>
    </row>
    <row r="440" spans="1:4" x14ac:dyDescent="0.3">
      <c r="A440" t="s">
        <v>131</v>
      </c>
      <c r="B440" s="68" t="s">
        <v>400</v>
      </c>
      <c r="C440" t="s">
        <v>398</v>
      </c>
      <c r="D440" t="s">
        <v>399</v>
      </c>
    </row>
    <row r="441" spans="1:4" x14ac:dyDescent="0.3">
      <c r="A441" t="s">
        <v>133</v>
      </c>
      <c r="B441" s="68" t="s">
        <v>400</v>
      </c>
      <c r="C441" t="s">
        <v>398</v>
      </c>
      <c r="D441" t="s">
        <v>399</v>
      </c>
    </row>
    <row r="442" spans="1:4" x14ac:dyDescent="0.3">
      <c r="A442" t="s">
        <v>140</v>
      </c>
      <c r="B442" s="68" t="s">
        <v>400</v>
      </c>
      <c r="C442" t="s">
        <v>398</v>
      </c>
      <c r="D442" t="s">
        <v>399</v>
      </c>
    </row>
    <row r="443" spans="1:4" x14ac:dyDescent="0.3">
      <c r="A443" t="s">
        <v>145</v>
      </c>
      <c r="B443" s="68" t="s">
        <v>400</v>
      </c>
      <c r="C443" t="s">
        <v>398</v>
      </c>
      <c r="D443" t="s">
        <v>399</v>
      </c>
    </row>
    <row r="444" spans="1:4" x14ac:dyDescent="0.3">
      <c r="A444" t="s">
        <v>147</v>
      </c>
      <c r="B444" s="68" t="s">
        <v>400</v>
      </c>
      <c r="C444" t="s">
        <v>398</v>
      </c>
      <c r="D444" t="s">
        <v>399</v>
      </c>
    </row>
    <row r="445" spans="1:4" x14ac:dyDescent="0.3">
      <c r="A445" t="s">
        <v>149</v>
      </c>
      <c r="B445" s="68" t="s">
        <v>400</v>
      </c>
      <c r="C445" t="s">
        <v>398</v>
      </c>
      <c r="D445" t="s">
        <v>399</v>
      </c>
    </row>
    <row r="446" spans="1:4" x14ac:dyDescent="0.3">
      <c r="A446" t="s">
        <v>156</v>
      </c>
      <c r="B446" s="68" t="s">
        <v>400</v>
      </c>
      <c r="C446" t="s">
        <v>398</v>
      </c>
      <c r="D446" t="s">
        <v>399</v>
      </c>
    </row>
    <row r="447" spans="1:4" x14ac:dyDescent="0.3">
      <c r="A447" t="s">
        <v>161</v>
      </c>
      <c r="B447" s="68" t="s">
        <v>400</v>
      </c>
      <c r="C447" t="s">
        <v>398</v>
      </c>
      <c r="D447" t="s">
        <v>399</v>
      </c>
    </row>
    <row r="448" spans="1:4" x14ac:dyDescent="0.3">
      <c r="A448" t="s">
        <v>166</v>
      </c>
      <c r="B448" s="68" t="s">
        <v>400</v>
      </c>
      <c r="C448" t="s">
        <v>398</v>
      </c>
      <c r="D448" t="s">
        <v>399</v>
      </c>
    </row>
    <row r="449" spans="1:4" x14ac:dyDescent="0.3">
      <c r="A449" t="s">
        <v>205</v>
      </c>
      <c r="B449" s="68" t="s">
        <v>400</v>
      </c>
      <c r="C449" t="s">
        <v>398</v>
      </c>
      <c r="D449" t="s">
        <v>399</v>
      </c>
    </row>
    <row r="450" spans="1:4" x14ac:dyDescent="0.3">
      <c r="A450" t="s">
        <v>207</v>
      </c>
      <c r="B450" s="68" t="s">
        <v>400</v>
      </c>
      <c r="C450" t="s">
        <v>398</v>
      </c>
      <c r="D450" t="s">
        <v>399</v>
      </c>
    </row>
    <row r="451" spans="1:4" x14ac:dyDescent="0.3">
      <c r="A451" t="s">
        <v>209</v>
      </c>
      <c r="B451" s="68" t="s">
        <v>400</v>
      </c>
      <c r="C451" t="s">
        <v>398</v>
      </c>
      <c r="D451" t="s">
        <v>399</v>
      </c>
    </row>
    <row r="452" spans="1:4" x14ac:dyDescent="0.3">
      <c r="A452" t="s">
        <v>210</v>
      </c>
      <c r="B452" s="68" t="s">
        <v>400</v>
      </c>
      <c r="C452" t="s">
        <v>398</v>
      </c>
      <c r="D452" t="s">
        <v>399</v>
      </c>
    </row>
    <row r="453" spans="1:4" x14ac:dyDescent="0.3">
      <c r="A453" t="s">
        <v>211</v>
      </c>
      <c r="B453" s="68" t="s">
        <v>400</v>
      </c>
      <c r="C453" t="s">
        <v>398</v>
      </c>
      <c r="D453" t="s">
        <v>399</v>
      </c>
    </row>
    <row r="454" spans="1:4" x14ac:dyDescent="0.3">
      <c r="A454" t="s">
        <v>212</v>
      </c>
      <c r="B454" s="68" t="s">
        <v>400</v>
      </c>
      <c r="C454" t="s">
        <v>398</v>
      </c>
      <c r="D454" t="s">
        <v>399</v>
      </c>
    </row>
    <row r="455" spans="1:4" x14ac:dyDescent="0.3">
      <c r="A455" t="s">
        <v>213</v>
      </c>
      <c r="B455" s="68" t="s">
        <v>400</v>
      </c>
      <c r="C455" t="s">
        <v>398</v>
      </c>
      <c r="D455" t="s">
        <v>399</v>
      </c>
    </row>
    <row r="456" spans="1:4" x14ac:dyDescent="0.3">
      <c r="A456" t="s">
        <v>214</v>
      </c>
      <c r="B456" s="68" t="s">
        <v>400</v>
      </c>
      <c r="C456" t="s">
        <v>398</v>
      </c>
      <c r="D456" t="s">
        <v>399</v>
      </c>
    </row>
    <row r="457" spans="1:4" x14ac:dyDescent="0.3">
      <c r="A457" t="s">
        <v>215</v>
      </c>
      <c r="B457" s="68" t="s">
        <v>400</v>
      </c>
      <c r="C457" t="s">
        <v>398</v>
      </c>
      <c r="D457" t="s">
        <v>399</v>
      </c>
    </row>
    <row r="458" spans="1:4" x14ac:dyDescent="0.3">
      <c r="A458" t="s">
        <v>216</v>
      </c>
      <c r="B458" s="68" t="s">
        <v>400</v>
      </c>
      <c r="C458" t="s">
        <v>398</v>
      </c>
      <c r="D458" t="s">
        <v>399</v>
      </c>
    </row>
    <row r="459" spans="1:4" x14ac:dyDescent="0.3">
      <c r="A459" t="s">
        <v>217</v>
      </c>
      <c r="B459" s="68" t="s">
        <v>400</v>
      </c>
      <c r="C459" t="s">
        <v>398</v>
      </c>
      <c r="D459" t="s">
        <v>399</v>
      </c>
    </row>
    <row r="460" spans="1:4" x14ac:dyDescent="0.3">
      <c r="A460" t="s">
        <v>218</v>
      </c>
      <c r="B460" s="68" t="s">
        <v>400</v>
      </c>
      <c r="C460" t="s">
        <v>398</v>
      </c>
      <c r="D460" t="s">
        <v>399</v>
      </c>
    </row>
    <row r="461" spans="1:4" x14ac:dyDescent="0.3">
      <c r="A461" t="s">
        <v>219</v>
      </c>
      <c r="B461" s="68" t="s">
        <v>400</v>
      </c>
      <c r="C461" t="s">
        <v>398</v>
      </c>
      <c r="D461" t="s">
        <v>399</v>
      </c>
    </row>
    <row r="462" spans="1:4" x14ac:dyDescent="0.3">
      <c r="A462" t="s">
        <v>220</v>
      </c>
      <c r="B462" s="68" t="s">
        <v>400</v>
      </c>
      <c r="C462" t="s">
        <v>398</v>
      </c>
      <c r="D462" t="s">
        <v>399</v>
      </c>
    </row>
    <row r="463" spans="1:4" x14ac:dyDescent="0.3">
      <c r="A463" t="s">
        <v>221</v>
      </c>
      <c r="B463" s="68" t="s">
        <v>400</v>
      </c>
      <c r="C463" t="s">
        <v>398</v>
      </c>
      <c r="D463" t="s">
        <v>399</v>
      </c>
    </row>
    <row r="464" spans="1:4" x14ac:dyDescent="0.3">
      <c r="A464" t="s">
        <v>222</v>
      </c>
      <c r="B464" s="68" t="s">
        <v>400</v>
      </c>
      <c r="C464" t="s">
        <v>398</v>
      </c>
      <c r="D464" t="s">
        <v>399</v>
      </c>
    </row>
    <row r="465" spans="1:4" x14ac:dyDescent="0.3">
      <c r="A465" t="s">
        <v>223</v>
      </c>
      <c r="B465" s="68" t="s">
        <v>400</v>
      </c>
      <c r="C465" t="s">
        <v>398</v>
      </c>
      <c r="D465" t="s">
        <v>399</v>
      </c>
    </row>
    <row r="466" spans="1:4" x14ac:dyDescent="0.3">
      <c r="A466" t="s">
        <v>224</v>
      </c>
      <c r="B466" s="68" t="s">
        <v>400</v>
      </c>
      <c r="C466" t="s">
        <v>398</v>
      </c>
      <c r="D466" t="s">
        <v>399</v>
      </c>
    </row>
    <row r="467" spans="1:4" x14ac:dyDescent="0.3">
      <c r="A467" t="s">
        <v>225</v>
      </c>
      <c r="B467" s="68" t="s">
        <v>400</v>
      </c>
      <c r="C467" t="s">
        <v>398</v>
      </c>
      <c r="D467" t="s">
        <v>399</v>
      </c>
    </row>
    <row r="468" spans="1:4" x14ac:dyDescent="0.3">
      <c r="A468" t="s">
        <v>226</v>
      </c>
      <c r="B468" s="68" t="s">
        <v>400</v>
      </c>
      <c r="C468" t="s">
        <v>398</v>
      </c>
      <c r="D468" t="s">
        <v>399</v>
      </c>
    </row>
    <row r="469" spans="1:4" x14ac:dyDescent="0.3">
      <c r="A469" t="s">
        <v>227</v>
      </c>
      <c r="B469" s="68" t="s">
        <v>400</v>
      </c>
      <c r="C469" t="s">
        <v>398</v>
      </c>
      <c r="D469" t="s">
        <v>399</v>
      </c>
    </row>
    <row r="470" spans="1:4" x14ac:dyDescent="0.3">
      <c r="A470" t="s">
        <v>228</v>
      </c>
      <c r="B470" s="68" t="s">
        <v>400</v>
      </c>
      <c r="C470" t="s">
        <v>398</v>
      </c>
      <c r="D470" t="s">
        <v>399</v>
      </c>
    </row>
    <row r="471" spans="1:4" x14ac:dyDescent="0.3">
      <c r="A471" t="s">
        <v>229</v>
      </c>
      <c r="B471" s="68" t="s">
        <v>400</v>
      </c>
      <c r="C471" t="s">
        <v>398</v>
      </c>
      <c r="D471" t="s">
        <v>399</v>
      </c>
    </row>
    <row r="472" spans="1:4" x14ac:dyDescent="0.3">
      <c r="A472" t="s">
        <v>230</v>
      </c>
      <c r="B472" s="68" t="s">
        <v>400</v>
      </c>
      <c r="C472" t="s">
        <v>398</v>
      </c>
      <c r="D472" t="s">
        <v>399</v>
      </c>
    </row>
    <row r="473" spans="1:4" x14ac:dyDescent="0.3">
      <c r="A473" t="s">
        <v>231</v>
      </c>
      <c r="B473" s="68" t="s">
        <v>400</v>
      </c>
      <c r="C473" t="s">
        <v>398</v>
      </c>
      <c r="D473" t="s">
        <v>399</v>
      </c>
    </row>
    <row r="474" spans="1:4" x14ac:dyDescent="0.3">
      <c r="A474" t="s">
        <v>250</v>
      </c>
      <c r="B474" s="68" t="s">
        <v>400</v>
      </c>
      <c r="C474" t="s">
        <v>398</v>
      </c>
      <c r="D474" t="s">
        <v>399</v>
      </c>
    </row>
    <row r="475" spans="1:4" x14ac:dyDescent="0.3">
      <c r="A475" t="s">
        <v>253</v>
      </c>
      <c r="B475" s="68" t="s">
        <v>400</v>
      </c>
      <c r="C475" t="s">
        <v>398</v>
      </c>
      <c r="D475" t="s">
        <v>399</v>
      </c>
    </row>
    <row r="476" spans="1:4" x14ac:dyDescent="0.3">
      <c r="A476" t="s">
        <v>254</v>
      </c>
      <c r="B476" s="68" t="s">
        <v>400</v>
      </c>
      <c r="C476" t="s">
        <v>398</v>
      </c>
      <c r="D476" t="s">
        <v>399</v>
      </c>
    </row>
    <row r="477" spans="1:4" x14ac:dyDescent="0.3">
      <c r="A477" t="s">
        <v>255</v>
      </c>
      <c r="B477" s="68" t="s">
        <v>400</v>
      </c>
      <c r="C477" t="s">
        <v>398</v>
      </c>
      <c r="D477" t="s">
        <v>399</v>
      </c>
    </row>
    <row r="478" spans="1:4" x14ac:dyDescent="0.3">
      <c r="A478" t="s">
        <v>257</v>
      </c>
      <c r="B478" s="68" t="s">
        <v>400</v>
      </c>
      <c r="C478" t="s">
        <v>398</v>
      </c>
      <c r="D478" t="s">
        <v>399</v>
      </c>
    </row>
    <row r="479" spans="1:4" x14ac:dyDescent="0.3">
      <c r="A479" t="s">
        <v>258</v>
      </c>
      <c r="B479" s="68" t="s">
        <v>400</v>
      </c>
      <c r="C479" t="s">
        <v>398</v>
      </c>
      <c r="D479" t="s">
        <v>399</v>
      </c>
    </row>
    <row r="480" spans="1:4" x14ac:dyDescent="0.3">
      <c r="A480" t="s">
        <v>267</v>
      </c>
      <c r="B480" s="68" t="s">
        <v>400</v>
      </c>
      <c r="C480" t="s">
        <v>398</v>
      </c>
      <c r="D480" t="s">
        <v>399</v>
      </c>
    </row>
    <row r="481" spans="1:4" x14ac:dyDescent="0.3">
      <c r="A481" t="s">
        <v>286</v>
      </c>
      <c r="B481" s="68" t="s">
        <v>400</v>
      </c>
      <c r="C481" t="s">
        <v>398</v>
      </c>
      <c r="D481" t="s">
        <v>399</v>
      </c>
    </row>
    <row r="482" spans="1:4" x14ac:dyDescent="0.3">
      <c r="A482" t="s">
        <v>287</v>
      </c>
      <c r="B482" s="68" t="s">
        <v>400</v>
      </c>
      <c r="C482" t="s">
        <v>398</v>
      </c>
      <c r="D482" t="s">
        <v>399</v>
      </c>
    </row>
    <row r="483" spans="1:4" x14ac:dyDescent="0.3">
      <c r="A483" t="s">
        <v>289</v>
      </c>
      <c r="B483" s="68" t="s">
        <v>400</v>
      </c>
      <c r="C483" t="s">
        <v>398</v>
      </c>
      <c r="D483" t="s">
        <v>399</v>
      </c>
    </row>
    <row r="484" spans="1:4" x14ac:dyDescent="0.3">
      <c r="A484" t="s">
        <v>295</v>
      </c>
      <c r="B484" s="68" t="s">
        <v>400</v>
      </c>
      <c r="C484" t="s">
        <v>398</v>
      </c>
      <c r="D484" t="s">
        <v>399</v>
      </c>
    </row>
    <row r="485" spans="1:4" x14ac:dyDescent="0.3">
      <c r="A485" t="s">
        <v>300</v>
      </c>
      <c r="B485" s="68" t="s">
        <v>400</v>
      </c>
      <c r="C485" t="s">
        <v>398</v>
      </c>
      <c r="D485" t="s">
        <v>399</v>
      </c>
    </row>
    <row r="486" spans="1:4" x14ac:dyDescent="0.3">
      <c r="A486" t="s">
        <v>303</v>
      </c>
      <c r="B486" s="68" t="s">
        <v>400</v>
      </c>
      <c r="C486" t="s">
        <v>398</v>
      </c>
      <c r="D486" t="s">
        <v>399</v>
      </c>
    </row>
    <row r="487" spans="1:4" x14ac:dyDescent="0.3">
      <c r="A487" t="s">
        <v>306</v>
      </c>
      <c r="B487" s="68" t="s">
        <v>400</v>
      </c>
      <c r="C487" t="s">
        <v>398</v>
      </c>
      <c r="D487" t="s">
        <v>399</v>
      </c>
    </row>
    <row r="488" spans="1:4" x14ac:dyDescent="0.3">
      <c r="A488" t="s">
        <v>307</v>
      </c>
      <c r="B488" s="68" t="s">
        <v>400</v>
      </c>
      <c r="C488" t="s">
        <v>398</v>
      </c>
      <c r="D488" t="s">
        <v>399</v>
      </c>
    </row>
    <row r="489" spans="1:4" x14ac:dyDescent="0.3">
      <c r="A489" t="s">
        <v>309</v>
      </c>
      <c r="B489" s="68" t="s">
        <v>400</v>
      </c>
      <c r="C489" t="s">
        <v>398</v>
      </c>
      <c r="D489" t="s">
        <v>399</v>
      </c>
    </row>
    <row r="490" spans="1:4" x14ac:dyDescent="0.3">
      <c r="A490" t="s">
        <v>312</v>
      </c>
      <c r="B490" s="68" t="s">
        <v>400</v>
      </c>
      <c r="C490" t="s">
        <v>398</v>
      </c>
      <c r="D490" t="s">
        <v>399</v>
      </c>
    </row>
    <row r="491" spans="1:4" x14ac:dyDescent="0.3">
      <c r="A491" t="s">
        <v>318</v>
      </c>
      <c r="B491" s="68" t="s">
        <v>400</v>
      </c>
      <c r="C491" t="s">
        <v>398</v>
      </c>
      <c r="D491" t="s">
        <v>399</v>
      </c>
    </row>
    <row r="492" spans="1:4" x14ac:dyDescent="0.3">
      <c r="A492" t="s">
        <v>319</v>
      </c>
      <c r="B492" s="68" t="s">
        <v>400</v>
      </c>
      <c r="C492" t="s">
        <v>398</v>
      </c>
      <c r="D492" t="s">
        <v>399</v>
      </c>
    </row>
    <row r="493" spans="1:4" x14ac:dyDescent="0.3">
      <c r="A493" t="s">
        <v>320</v>
      </c>
      <c r="B493" s="68" t="s">
        <v>400</v>
      </c>
      <c r="C493" t="s">
        <v>398</v>
      </c>
      <c r="D493" t="s">
        <v>399</v>
      </c>
    </row>
    <row r="494" spans="1:4" x14ac:dyDescent="0.3">
      <c r="A494" t="s">
        <v>321</v>
      </c>
      <c r="B494" s="68" t="s">
        <v>400</v>
      </c>
      <c r="C494" t="s">
        <v>398</v>
      </c>
      <c r="D494" t="s">
        <v>399</v>
      </c>
    </row>
    <row r="495" spans="1:4" x14ac:dyDescent="0.3">
      <c r="A495" t="s">
        <v>326</v>
      </c>
      <c r="B495" s="68" t="s">
        <v>400</v>
      </c>
      <c r="C495" t="s">
        <v>398</v>
      </c>
      <c r="D495" t="s">
        <v>399</v>
      </c>
    </row>
    <row r="496" spans="1:4" x14ac:dyDescent="0.3">
      <c r="A496" t="s">
        <v>331</v>
      </c>
      <c r="B496" s="68" t="s">
        <v>400</v>
      </c>
      <c r="C496" t="s">
        <v>398</v>
      </c>
      <c r="D496" t="s">
        <v>399</v>
      </c>
    </row>
    <row r="497" spans="1:4" x14ac:dyDescent="0.3">
      <c r="A497" t="s">
        <v>334</v>
      </c>
      <c r="B497" s="68" t="s">
        <v>400</v>
      </c>
      <c r="C497" t="s">
        <v>398</v>
      </c>
      <c r="D497" t="s">
        <v>399</v>
      </c>
    </row>
    <row r="498" spans="1:4" x14ac:dyDescent="0.3">
      <c r="A498" t="s">
        <v>336</v>
      </c>
      <c r="B498" s="68" t="s">
        <v>400</v>
      </c>
      <c r="C498" t="s">
        <v>398</v>
      </c>
      <c r="D498" t="s">
        <v>399</v>
      </c>
    </row>
    <row r="499" spans="1:4" x14ac:dyDescent="0.3">
      <c r="A499" t="s">
        <v>343</v>
      </c>
      <c r="B499" s="68" t="s">
        <v>400</v>
      </c>
      <c r="C499" t="s">
        <v>398</v>
      </c>
      <c r="D499" t="s">
        <v>399</v>
      </c>
    </row>
    <row r="500" spans="1:4" x14ac:dyDescent="0.3">
      <c r="A500" t="s">
        <v>344</v>
      </c>
      <c r="B500" s="68" t="s">
        <v>400</v>
      </c>
      <c r="C500" t="s">
        <v>398</v>
      </c>
      <c r="D500" t="s">
        <v>399</v>
      </c>
    </row>
    <row r="501" spans="1:4" x14ac:dyDescent="0.3">
      <c r="A501" t="s">
        <v>347</v>
      </c>
      <c r="B501" s="68" t="s">
        <v>400</v>
      </c>
      <c r="C501" t="s">
        <v>398</v>
      </c>
      <c r="D501" t="s">
        <v>399</v>
      </c>
    </row>
    <row r="502" spans="1:4" x14ac:dyDescent="0.3">
      <c r="A502" t="s">
        <v>348</v>
      </c>
      <c r="B502" s="68" t="s">
        <v>400</v>
      </c>
      <c r="C502" t="s">
        <v>398</v>
      </c>
      <c r="D502" t="s">
        <v>399</v>
      </c>
    </row>
    <row r="503" spans="1:4" x14ac:dyDescent="0.3">
      <c r="A503" t="s">
        <v>349</v>
      </c>
      <c r="B503" s="68" t="s">
        <v>400</v>
      </c>
      <c r="C503" t="s">
        <v>398</v>
      </c>
      <c r="D503" t="s">
        <v>399</v>
      </c>
    </row>
    <row r="504" spans="1:4" x14ac:dyDescent="0.3">
      <c r="A504" t="s">
        <v>350</v>
      </c>
      <c r="B504" s="68" t="s">
        <v>400</v>
      </c>
      <c r="C504" t="s">
        <v>398</v>
      </c>
      <c r="D504" t="s">
        <v>399</v>
      </c>
    </row>
    <row r="505" spans="1:4" x14ac:dyDescent="0.3">
      <c r="A505" t="s">
        <v>351</v>
      </c>
      <c r="B505" s="68" t="s">
        <v>400</v>
      </c>
      <c r="C505" t="s">
        <v>398</v>
      </c>
      <c r="D505" t="s">
        <v>399</v>
      </c>
    </row>
    <row r="506" spans="1:4" x14ac:dyDescent="0.3">
      <c r="A506" t="s">
        <v>352</v>
      </c>
      <c r="B506" s="68" t="s">
        <v>400</v>
      </c>
      <c r="C506" t="s">
        <v>398</v>
      </c>
      <c r="D506" t="s">
        <v>399</v>
      </c>
    </row>
    <row r="507" spans="1:4" x14ac:dyDescent="0.3">
      <c r="A507" t="s">
        <v>353</v>
      </c>
      <c r="B507" s="68" t="s">
        <v>400</v>
      </c>
      <c r="C507" t="s">
        <v>398</v>
      </c>
      <c r="D507" t="s">
        <v>399</v>
      </c>
    </row>
    <row r="508" spans="1:4" x14ac:dyDescent="0.3">
      <c r="A508" t="s">
        <v>354</v>
      </c>
      <c r="B508" s="68" t="s">
        <v>400</v>
      </c>
      <c r="C508" t="s">
        <v>398</v>
      </c>
      <c r="D508" t="s">
        <v>399</v>
      </c>
    </row>
    <row r="509" spans="1:4" x14ac:dyDescent="0.3">
      <c r="A509" t="s">
        <v>355</v>
      </c>
      <c r="B509" s="68" t="s">
        <v>400</v>
      </c>
      <c r="C509" t="s">
        <v>398</v>
      </c>
      <c r="D509" t="s">
        <v>399</v>
      </c>
    </row>
    <row r="510" spans="1:4" x14ac:dyDescent="0.3">
      <c r="A510" t="s">
        <v>356</v>
      </c>
      <c r="B510" s="68" t="s">
        <v>400</v>
      </c>
      <c r="C510" t="s">
        <v>398</v>
      </c>
      <c r="D510" t="s">
        <v>399</v>
      </c>
    </row>
    <row r="511" spans="1:4" x14ac:dyDescent="0.3">
      <c r="A511" t="s">
        <v>362</v>
      </c>
      <c r="B511" s="68" t="s">
        <v>400</v>
      </c>
      <c r="C511" t="s">
        <v>398</v>
      </c>
      <c r="D511" t="s">
        <v>399</v>
      </c>
    </row>
    <row r="512" spans="1:4" x14ac:dyDescent="0.3">
      <c r="A512" t="s">
        <v>367</v>
      </c>
      <c r="B512" s="68" t="s">
        <v>400</v>
      </c>
      <c r="C512" t="s">
        <v>398</v>
      </c>
      <c r="D512" t="s">
        <v>399</v>
      </c>
    </row>
    <row r="513" spans="1:4" x14ac:dyDescent="0.3">
      <c r="A513" t="s">
        <v>379</v>
      </c>
      <c r="B513" s="68" t="s">
        <v>400</v>
      </c>
      <c r="C513" t="s">
        <v>398</v>
      </c>
      <c r="D513" t="s">
        <v>399</v>
      </c>
    </row>
    <row r="514" spans="1:4" x14ac:dyDescent="0.3">
      <c r="A514" t="s">
        <v>384</v>
      </c>
      <c r="B514" s="68" t="s">
        <v>400</v>
      </c>
      <c r="C514" t="s">
        <v>398</v>
      </c>
      <c r="D514" t="s">
        <v>399</v>
      </c>
    </row>
    <row r="515" spans="1:4" x14ac:dyDescent="0.3">
      <c r="A515" t="s">
        <v>385</v>
      </c>
      <c r="B515" s="68" t="s">
        <v>400</v>
      </c>
      <c r="C515" t="s">
        <v>398</v>
      </c>
      <c r="D515" t="s">
        <v>399</v>
      </c>
    </row>
    <row r="516" spans="1:4" x14ac:dyDescent="0.3">
      <c r="A516" t="s">
        <v>386</v>
      </c>
      <c r="B516" s="68" t="s">
        <v>400</v>
      </c>
      <c r="C516" t="s">
        <v>398</v>
      </c>
      <c r="D516" t="s">
        <v>399</v>
      </c>
    </row>
    <row r="517" spans="1:4" x14ac:dyDescent="0.3">
      <c r="A517" t="s">
        <v>379</v>
      </c>
      <c r="B517" s="68" t="s">
        <v>400</v>
      </c>
      <c r="C517" t="s">
        <v>398</v>
      </c>
      <c r="D517" t="s">
        <v>399</v>
      </c>
    </row>
    <row r="518" spans="1:4" x14ac:dyDescent="0.3">
      <c r="A518" t="s">
        <v>387</v>
      </c>
      <c r="B518" s="68" t="s">
        <v>400</v>
      </c>
      <c r="C518" t="s">
        <v>398</v>
      </c>
      <c r="D518" t="s">
        <v>399</v>
      </c>
    </row>
    <row r="519" spans="1:4" x14ac:dyDescent="0.3">
      <c r="A519" t="s">
        <v>388</v>
      </c>
      <c r="B519" s="68" t="s">
        <v>400</v>
      </c>
      <c r="C519" t="s">
        <v>398</v>
      </c>
      <c r="D519" t="s">
        <v>399</v>
      </c>
    </row>
    <row r="520" spans="1:4" x14ac:dyDescent="0.3">
      <c r="A520" t="s">
        <v>389</v>
      </c>
      <c r="B520" s="68" t="s">
        <v>400</v>
      </c>
      <c r="C520" t="s">
        <v>398</v>
      </c>
      <c r="D520" t="s">
        <v>399</v>
      </c>
    </row>
    <row r="521" spans="1:4" x14ac:dyDescent="0.3">
      <c r="A521" t="s">
        <v>390</v>
      </c>
      <c r="B521" s="68" t="s">
        <v>400</v>
      </c>
      <c r="C521" t="s">
        <v>398</v>
      </c>
      <c r="D521" t="s">
        <v>399</v>
      </c>
    </row>
    <row r="522" spans="1:4" x14ac:dyDescent="0.3">
      <c r="A522" t="s">
        <v>89</v>
      </c>
      <c r="B522" s="68" t="s">
        <v>400</v>
      </c>
      <c r="C522" t="s">
        <v>398</v>
      </c>
      <c r="D522" t="s">
        <v>399</v>
      </c>
    </row>
    <row r="523" spans="1:4" x14ac:dyDescent="0.3">
      <c r="A523" t="s">
        <v>99</v>
      </c>
      <c r="B523" s="68" t="s">
        <v>400</v>
      </c>
      <c r="C523" t="s">
        <v>398</v>
      </c>
      <c r="D523" t="s">
        <v>399</v>
      </c>
    </row>
    <row r="524" spans="1:4" x14ac:dyDescent="0.3">
      <c r="A524" t="s">
        <v>102</v>
      </c>
      <c r="B524" s="68" t="s">
        <v>400</v>
      </c>
      <c r="C524" t="s">
        <v>398</v>
      </c>
      <c r="D524" t="s">
        <v>399</v>
      </c>
    </row>
    <row r="525" spans="1:4" x14ac:dyDescent="0.3">
      <c r="A525" t="s">
        <v>108</v>
      </c>
      <c r="B525" s="68" t="s">
        <v>400</v>
      </c>
      <c r="C525" t="s">
        <v>398</v>
      </c>
      <c r="D525" t="s">
        <v>399</v>
      </c>
    </row>
    <row r="526" spans="1:4" x14ac:dyDescent="0.3">
      <c r="A526" t="s">
        <v>110</v>
      </c>
      <c r="B526" s="68" t="s">
        <v>400</v>
      </c>
      <c r="C526" t="s">
        <v>398</v>
      </c>
      <c r="D526" t="s">
        <v>399</v>
      </c>
    </row>
    <row r="527" spans="1:4" x14ac:dyDescent="0.3">
      <c r="A527" t="s">
        <v>114</v>
      </c>
      <c r="B527" s="68" t="s">
        <v>400</v>
      </c>
      <c r="C527" t="s">
        <v>398</v>
      </c>
      <c r="D527" t="s">
        <v>399</v>
      </c>
    </row>
    <row r="528" spans="1:4" x14ac:dyDescent="0.3">
      <c r="A528" t="s">
        <v>116</v>
      </c>
      <c r="B528" s="68" t="s">
        <v>400</v>
      </c>
      <c r="C528" t="s">
        <v>398</v>
      </c>
      <c r="D528" t="s">
        <v>399</v>
      </c>
    </row>
    <row r="529" spans="1:4" x14ac:dyDescent="0.3">
      <c r="A529" t="s">
        <v>119</v>
      </c>
      <c r="B529" s="68" t="s">
        <v>400</v>
      </c>
      <c r="C529" t="s">
        <v>398</v>
      </c>
      <c r="D529" t="s">
        <v>399</v>
      </c>
    </row>
    <row r="530" spans="1:4" x14ac:dyDescent="0.3">
      <c r="A530" t="s">
        <v>129</v>
      </c>
      <c r="B530" s="68" t="s">
        <v>400</v>
      </c>
      <c r="C530" t="s">
        <v>398</v>
      </c>
      <c r="D530" t="s">
        <v>399</v>
      </c>
    </row>
    <row r="531" spans="1:4" x14ac:dyDescent="0.3">
      <c r="A531" t="s">
        <v>173</v>
      </c>
      <c r="B531" s="68" t="s">
        <v>400</v>
      </c>
      <c r="C531" t="s">
        <v>398</v>
      </c>
      <c r="D531" t="s">
        <v>399</v>
      </c>
    </row>
    <row r="532" spans="1:4" x14ac:dyDescent="0.3">
      <c r="A532" t="s">
        <v>178</v>
      </c>
      <c r="B532" s="68" t="s">
        <v>400</v>
      </c>
      <c r="C532" t="s">
        <v>398</v>
      </c>
      <c r="D532" t="s">
        <v>399</v>
      </c>
    </row>
    <row r="533" spans="1:4" x14ac:dyDescent="0.3">
      <c r="A533" t="s">
        <v>259</v>
      </c>
      <c r="B533" s="68" t="s">
        <v>400</v>
      </c>
      <c r="C533" t="s">
        <v>398</v>
      </c>
      <c r="D533" t="s">
        <v>399</v>
      </c>
    </row>
    <row r="534" spans="1:4" x14ac:dyDescent="0.3">
      <c r="A534" t="s">
        <v>261</v>
      </c>
      <c r="B534" s="68" t="s">
        <v>400</v>
      </c>
      <c r="C534" t="s">
        <v>398</v>
      </c>
      <c r="D534" t="s">
        <v>399</v>
      </c>
    </row>
    <row r="535" spans="1:4" x14ac:dyDescent="0.3">
      <c r="A535" t="s">
        <v>262</v>
      </c>
      <c r="B535" s="68" t="s">
        <v>400</v>
      </c>
      <c r="C535" t="s">
        <v>398</v>
      </c>
      <c r="D535" t="s">
        <v>399</v>
      </c>
    </row>
    <row r="536" spans="1:4" x14ac:dyDescent="0.3">
      <c r="A536" t="s">
        <v>263</v>
      </c>
      <c r="B536" s="68" t="s">
        <v>400</v>
      </c>
      <c r="C536" t="s">
        <v>398</v>
      </c>
      <c r="D536" t="s">
        <v>399</v>
      </c>
    </row>
    <row r="537" spans="1:4" x14ac:dyDescent="0.3">
      <c r="A537" t="s">
        <v>264</v>
      </c>
      <c r="B537" s="68" t="s">
        <v>400</v>
      </c>
      <c r="C537" t="s">
        <v>398</v>
      </c>
      <c r="D537" t="s">
        <v>399</v>
      </c>
    </row>
    <row r="538" spans="1:4" x14ac:dyDescent="0.3">
      <c r="A538" t="s">
        <v>265</v>
      </c>
      <c r="B538" s="68" t="s">
        <v>400</v>
      </c>
      <c r="C538" t="s">
        <v>398</v>
      </c>
      <c r="D538" t="s">
        <v>399</v>
      </c>
    </row>
    <row r="539" spans="1:4" x14ac:dyDescent="0.3">
      <c r="A539" t="s">
        <v>268</v>
      </c>
      <c r="B539" s="68" t="s">
        <v>400</v>
      </c>
      <c r="C539" t="s">
        <v>398</v>
      </c>
      <c r="D539" t="s">
        <v>399</v>
      </c>
    </row>
    <row r="540" spans="1:4" x14ac:dyDescent="0.3">
      <c r="A540" t="s">
        <v>269</v>
      </c>
      <c r="B540" s="68" t="s">
        <v>400</v>
      </c>
      <c r="C540" t="s">
        <v>398</v>
      </c>
      <c r="D540" t="s">
        <v>399</v>
      </c>
    </row>
    <row r="541" spans="1:4" x14ac:dyDescent="0.3">
      <c r="A541" t="s">
        <v>270</v>
      </c>
      <c r="B541" s="68" t="s">
        <v>400</v>
      </c>
      <c r="C541" t="s">
        <v>398</v>
      </c>
      <c r="D541" t="s">
        <v>399</v>
      </c>
    </row>
    <row r="542" spans="1:4" x14ac:dyDescent="0.3">
      <c r="A542" t="s">
        <v>271</v>
      </c>
      <c r="B542" s="68" t="s">
        <v>400</v>
      </c>
      <c r="C542" t="s">
        <v>398</v>
      </c>
      <c r="D542" t="s">
        <v>399</v>
      </c>
    </row>
    <row r="543" spans="1:4" x14ac:dyDescent="0.3">
      <c r="A543" t="s">
        <v>272</v>
      </c>
      <c r="B543" s="68" t="s">
        <v>400</v>
      </c>
      <c r="C543" t="s">
        <v>398</v>
      </c>
      <c r="D543" t="s">
        <v>399</v>
      </c>
    </row>
    <row r="544" spans="1:4" x14ac:dyDescent="0.3">
      <c r="A544" t="s">
        <v>273</v>
      </c>
      <c r="B544" s="68" t="s">
        <v>400</v>
      </c>
      <c r="C544" t="s">
        <v>398</v>
      </c>
      <c r="D544" t="s">
        <v>399</v>
      </c>
    </row>
    <row r="545" spans="1:4" x14ac:dyDescent="0.3">
      <c r="A545" t="s">
        <v>275</v>
      </c>
      <c r="B545" s="68" t="s">
        <v>400</v>
      </c>
      <c r="C545" t="s">
        <v>398</v>
      </c>
      <c r="D545" t="s">
        <v>399</v>
      </c>
    </row>
    <row r="546" spans="1:4" x14ac:dyDescent="0.3">
      <c r="A546" t="s">
        <v>276</v>
      </c>
      <c r="B546" s="68" t="s">
        <v>400</v>
      </c>
      <c r="C546" t="s">
        <v>398</v>
      </c>
      <c r="D546" t="s">
        <v>399</v>
      </c>
    </row>
    <row r="547" spans="1:4" x14ac:dyDescent="0.3">
      <c r="A547" t="s">
        <v>278</v>
      </c>
      <c r="B547" s="68" t="s">
        <v>400</v>
      </c>
      <c r="C547" t="s">
        <v>398</v>
      </c>
      <c r="D547" t="s">
        <v>399</v>
      </c>
    </row>
    <row r="548" spans="1:4" x14ac:dyDescent="0.3">
      <c r="A548" t="s">
        <v>281</v>
      </c>
      <c r="B548" s="68" t="s">
        <v>400</v>
      </c>
      <c r="C548" t="s">
        <v>398</v>
      </c>
      <c r="D548" t="s">
        <v>399</v>
      </c>
    </row>
    <row r="549" spans="1:4" x14ac:dyDescent="0.3">
      <c r="A549" t="s">
        <v>357</v>
      </c>
      <c r="B549" s="68" t="s">
        <v>400</v>
      </c>
      <c r="C549" t="s">
        <v>398</v>
      </c>
      <c r="D549" t="s">
        <v>399</v>
      </c>
    </row>
    <row r="550" spans="1:4" x14ac:dyDescent="0.3">
      <c r="A550" t="s">
        <v>359</v>
      </c>
      <c r="B550" s="68" t="s">
        <v>400</v>
      </c>
      <c r="C550" t="s">
        <v>398</v>
      </c>
      <c r="D550" t="s">
        <v>399</v>
      </c>
    </row>
    <row r="551" spans="1:4" x14ac:dyDescent="0.3">
      <c r="A551" t="s">
        <v>361</v>
      </c>
      <c r="B551" s="68" t="s">
        <v>400</v>
      </c>
      <c r="C551" t="s">
        <v>398</v>
      </c>
      <c r="D551" t="s">
        <v>399</v>
      </c>
    </row>
    <row r="552" spans="1:4" ht="42" x14ac:dyDescent="0.3">
      <c r="A552" t="s">
        <v>173</v>
      </c>
      <c r="B552" s="68" t="s">
        <v>512</v>
      </c>
      <c r="C552" t="s">
        <v>398</v>
      </c>
      <c r="D552" t="s">
        <v>437</v>
      </c>
    </row>
    <row r="553" spans="1:4" x14ac:dyDescent="0.3">
      <c r="A553" t="s">
        <v>189</v>
      </c>
      <c r="B553" s="68" t="s">
        <v>441</v>
      </c>
      <c r="C553" t="s">
        <v>411</v>
      </c>
      <c r="D553" t="s">
        <v>426</v>
      </c>
    </row>
    <row r="554" spans="1:4" x14ac:dyDescent="0.3">
      <c r="A554" t="s">
        <v>194</v>
      </c>
      <c r="B554" s="68" t="s">
        <v>441</v>
      </c>
      <c r="C554" t="s">
        <v>411</v>
      </c>
      <c r="D554" t="s">
        <v>426</v>
      </c>
    </row>
    <row r="555" spans="1:4" ht="42" x14ac:dyDescent="0.3">
      <c r="A555" t="s">
        <v>178</v>
      </c>
      <c r="B555" s="68" t="s">
        <v>513</v>
      </c>
      <c r="C555" t="s">
        <v>398</v>
      </c>
      <c r="D555" t="s">
        <v>437</v>
      </c>
    </row>
    <row r="556" spans="1:4" x14ac:dyDescent="0.3">
      <c r="A556" t="s">
        <v>340</v>
      </c>
      <c r="B556" s="68" t="s">
        <v>458</v>
      </c>
      <c r="C556" t="s">
        <v>398</v>
      </c>
      <c r="D556" t="s">
        <v>404</v>
      </c>
    </row>
    <row r="557" spans="1:4" x14ac:dyDescent="0.3">
      <c r="A557" t="s">
        <v>341</v>
      </c>
      <c r="B557" s="68" t="s">
        <v>458</v>
      </c>
      <c r="C557" t="s">
        <v>398</v>
      </c>
      <c r="D557" t="s">
        <v>404</v>
      </c>
    </row>
    <row r="558" spans="1:4" ht="42" x14ac:dyDescent="0.3">
      <c r="A558" t="s">
        <v>336</v>
      </c>
      <c r="B558" s="68" t="s">
        <v>493</v>
      </c>
      <c r="C558" t="s">
        <v>398</v>
      </c>
      <c r="D558" t="s">
        <v>492</v>
      </c>
    </row>
    <row r="559" spans="1:4" ht="28" x14ac:dyDescent="0.3">
      <c r="A559" t="s">
        <v>89</v>
      </c>
      <c r="B559" s="68" t="s">
        <v>418</v>
      </c>
      <c r="C559" t="s">
        <v>398</v>
      </c>
      <c r="D559" t="s">
        <v>417</v>
      </c>
    </row>
    <row r="560" spans="1:4" ht="28" x14ac:dyDescent="0.3">
      <c r="A560" t="s">
        <v>99</v>
      </c>
      <c r="B560" s="68" t="s">
        <v>418</v>
      </c>
      <c r="C560" t="s">
        <v>398</v>
      </c>
      <c r="D560" t="s">
        <v>417</v>
      </c>
    </row>
    <row r="561" spans="1:4" ht="28" x14ac:dyDescent="0.3">
      <c r="A561" t="s">
        <v>129</v>
      </c>
      <c r="B561" s="68" t="s">
        <v>418</v>
      </c>
      <c r="C561" t="s">
        <v>398</v>
      </c>
      <c r="D561" t="s">
        <v>417</v>
      </c>
    </row>
    <row r="562" spans="1:4" ht="28" x14ac:dyDescent="0.3">
      <c r="A562" t="s">
        <v>173</v>
      </c>
      <c r="B562" s="68" t="s">
        <v>418</v>
      </c>
      <c r="C562" t="s">
        <v>398</v>
      </c>
      <c r="D562" t="s">
        <v>417</v>
      </c>
    </row>
    <row r="563" spans="1:4" ht="28" x14ac:dyDescent="0.3">
      <c r="A563" t="s">
        <v>178</v>
      </c>
      <c r="B563" s="68" t="s">
        <v>418</v>
      </c>
      <c r="C563" t="s">
        <v>398</v>
      </c>
      <c r="D563" t="s">
        <v>417</v>
      </c>
    </row>
    <row r="564" spans="1:4" ht="28" x14ac:dyDescent="0.3">
      <c r="A564" t="s">
        <v>259</v>
      </c>
      <c r="B564" s="68" t="s">
        <v>418</v>
      </c>
      <c r="C564" t="s">
        <v>398</v>
      </c>
      <c r="D564" t="s">
        <v>417</v>
      </c>
    </row>
    <row r="565" spans="1:4" ht="28" x14ac:dyDescent="0.3">
      <c r="A565" t="s">
        <v>261</v>
      </c>
      <c r="B565" s="68" t="s">
        <v>418</v>
      </c>
      <c r="C565" t="s">
        <v>398</v>
      </c>
      <c r="D565" t="s">
        <v>417</v>
      </c>
    </row>
    <row r="566" spans="1:4" ht="28" x14ac:dyDescent="0.3">
      <c r="A566" t="s">
        <v>262</v>
      </c>
      <c r="B566" s="68" t="s">
        <v>418</v>
      </c>
      <c r="C566" t="s">
        <v>398</v>
      </c>
      <c r="D566" t="s">
        <v>417</v>
      </c>
    </row>
    <row r="567" spans="1:4" ht="28" x14ac:dyDescent="0.3">
      <c r="A567" t="s">
        <v>263</v>
      </c>
      <c r="B567" s="68" t="s">
        <v>418</v>
      </c>
      <c r="C567" t="s">
        <v>398</v>
      </c>
      <c r="D567" t="s">
        <v>417</v>
      </c>
    </row>
    <row r="568" spans="1:4" ht="28" x14ac:dyDescent="0.3">
      <c r="A568" t="s">
        <v>264</v>
      </c>
      <c r="B568" s="68" t="s">
        <v>418</v>
      </c>
      <c r="C568" t="s">
        <v>398</v>
      </c>
      <c r="D568" t="s">
        <v>417</v>
      </c>
    </row>
    <row r="569" spans="1:4" ht="28" x14ac:dyDescent="0.3">
      <c r="A569" t="s">
        <v>265</v>
      </c>
      <c r="B569" s="68" t="s">
        <v>418</v>
      </c>
      <c r="C569" t="s">
        <v>398</v>
      </c>
      <c r="D569" t="s">
        <v>417</v>
      </c>
    </row>
    <row r="570" spans="1:4" ht="28" x14ac:dyDescent="0.3">
      <c r="A570" t="s">
        <v>268</v>
      </c>
      <c r="B570" s="68" t="s">
        <v>418</v>
      </c>
      <c r="C570" t="s">
        <v>398</v>
      </c>
      <c r="D570" t="s">
        <v>417</v>
      </c>
    </row>
    <row r="571" spans="1:4" ht="28" x14ac:dyDescent="0.3">
      <c r="A571" t="s">
        <v>269</v>
      </c>
      <c r="B571" s="68" t="s">
        <v>418</v>
      </c>
      <c r="C571" t="s">
        <v>398</v>
      </c>
      <c r="D571" t="s">
        <v>417</v>
      </c>
    </row>
    <row r="572" spans="1:4" ht="28" x14ac:dyDescent="0.3">
      <c r="A572" t="s">
        <v>270</v>
      </c>
      <c r="B572" s="68" t="s">
        <v>418</v>
      </c>
      <c r="C572" t="s">
        <v>398</v>
      </c>
      <c r="D572" t="s">
        <v>417</v>
      </c>
    </row>
    <row r="573" spans="1:4" ht="28" x14ac:dyDescent="0.3">
      <c r="A573" t="s">
        <v>271</v>
      </c>
      <c r="B573" s="68" t="s">
        <v>418</v>
      </c>
      <c r="C573" t="s">
        <v>398</v>
      </c>
      <c r="D573" t="s">
        <v>417</v>
      </c>
    </row>
    <row r="574" spans="1:4" ht="28" x14ac:dyDescent="0.3">
      <c r="A574" t="s">
        <v>272</v>
      </c>
      <c r="B574" s="68" t="s">
        <v>418</v>
      </c>
      <c r="C574" t="s">
        <v>398</v>
      </c>
      <c r="D574" t="s">
        <v>417</v>
      </c>
    </row>
    <row r="575" spans="1:4" ht="28" x14ac:dyDescent="0.3">
      <c r="A575" t="s">
        <v>273</v>
      </c>
      <c r="B575" s="68" t="s">
        <v>418</v>
      </c>
      <c r="C575" t="s">
        <v>398</v>
      </c>
      <c r="D575" t="s">
        <v>417</v>
      </c>
    </row>
    <row r="576" spans="1:4" ht="28" x14ac:dyDescent="0.3">
      <c r="A576" t="s">
        <v>276</v>
      </c>
      <c r="B576" s="68" t="s">
        <v>418</v>
      </c>
      <c r="C576" t="s">
        <v>398</v>
      </c>
      <c r="D576" t="s">
        <v>417</v>
      </c>
    </row>
    <row r="577" spans="1:4" ht="28" x14ac:dyDescent="0.3">
      <c r="A577" t="s">
        <v>278</v>
      </c>
      <c r="B577" s="68" t="s">
        <v>418</v>
      </c>
      <c r="C577" t="s">
        <v>398</v>
      </c>
      <c r="D577" t="s">
        <v>417</v>
      </c>
    </row>
    <row r="578" spans="1:4" ht="28" x14ac:dyDescent="0.3">
      <c r="A578" t="s">
        <v>357</v>
      </c>
      <c r="B578" s="68" t="s">
        <v>418</v>
      </c>
      <c r="C578" t="s">
        <v>398</v>
      </c>
      <c r="D578" t="s">
        <v>417</v>
      </c>
    </row>
    <row r="579" spans="1:4" ht="28" x14ac:dyDescent="0.3">
      <c r="A579" t="s">
        <v>359</v>
      </c>
      <c r="B579" s="68" t="s">
        <v>418</v>
      </c>
      <c r="C579" t="s">
        <v>398</v>
      </c>
      <c r="D579" t="s">
        <v>417</v>
      </c>
    </row>
    <row r="580" spans="1:4" ht="28" x14ac:dyDescent="0.3">
      <c r="A580" t="s">
        <v>361</v>
      </c>
      <c r="B580" s="68" t="s">
        <v>418</v>
      </c>
      <c r="C580" t="s">
        <v>398</v>
      </c>
      <c r="D580" t="s">
        <v>417</v>
      </c>
    </row>
    <row r="581" spans="1:4" ht="28" x14ac:dyDescent="0.3">
      <c r="A581" t="s">
        <v>237</v>
      </c>
      <c r="B581" s="68" t="s">
        <v>436</v>
      </c>
      <c r="C581" t="s">
        <v>411</v>
      </c>
      <c r="D581" t="s">
        <v>435</v>
      </c>
    </row>
    <row r="582" spans="1:4" ht="28" x14ac:dyDescent="0.3">
      <c r="A582" t="s">
        <v>240</v>
      </c>
      <c r="B582" s="68" t="s">
        <v>436</v>
      </c>
      <c r="C582" t="s">
        <v>411</v>
      </c>
      <c r="D582" t="s">
        <v>435</v>
      </c>
    </row>
    <row r="583" spans="1:4" ht="28" x14ac:dyDescent="0.3">
      <c r="A583" t="s">
        <v>242</v>
      </c>
      <c r="B583" s="68" t="s">
        <v>436</v>
      </c>
      <c r="C583" t="s">
        <v>411</v>
      </c>
      <c r="D583" t="s">
        <v>435</v>
      </c>
    </row>
    <row r="584" spans="1:4" x14ac:dyDescent="0.3">
      <c r="A584" t="s">
        <v>362</v>
      </c>
      <c r="B584" s="68" t="s">
        <v>425</v>
      </c>
      <c r="C584" t="s">
        <v>398</v>
      </c>
      <c r="D584" t="s">
        <v>424</v>
      </c>
    </row>
    <row r="585" spans="1:4" x14ac:dyDescent="0.3">
      <c r="A585" t="s">
        <v>367</v>
      </c>
      <c r="B585" s="68" t="s">
        <v>425</v>
      </c>
      <c r="C585" t="s">
        <v>398</v>
      </c>
      <c r="D585" t="s">
        <v>424</v>
      </c>
    </row>
    <row r="586" spans="1:4" x14ac:dyDescent="0.3">
      <c r="A586" t="s">
        <v>374</v>
      </c>
      <c r="B586" s="68" t="s">
        <v>425</v>
      </c>
      <c r="C586" t="s">
        <v>398</v>
      </c>
      <c r="D586" t="s">
        <v>424</v>
      </c>
    </row>
    <row r="587" spans="1:4" x14ac:dyDescent="0.3">
      <c r="A587" t="s">
        <v>120</v>
      </c>
      <c r="B587" s="68" t="s">
        <v>403</v>
      </c>
      <c r="C587" t="s">
        <v>398</v>
      </c>
      <c r="D587" t="s">
        <v>402</v>
      </c>
    </row>
    <row r="588" spans="1:4" x14ac:dyDescent="0.3">
      <c r="A588" t="s">
        <v>131</v>
      </c>
      <c r="B588" s="68" t="s">
        <v>403</v>
      </c>
      <c r="C588" t="s">
        <v>398</v>
      </c>
      <c r="D588" t="s">
        <v>402</v>
      </c>
    </row>
    <row r="589" spans="1:4" x14ac:dyDescent="0.3">
      <c r="A589" t="s">
        <v>133</v>
      </c>
      <c r="B589" s="68" t="s">
        <v>403</v>
      </c>
      <c r="C589" t="s">
        <v>398</v>
      </c>
      <c r="D589" t="s">
        <v>402</v>
      </c>
    </row>
    <row r="590" spans="1:4" x14ac:dyDescent="0.3">
      <c r="A590" t="s">
        <v>140</v>
      </c>
      <c r="B590" s="68" t="s">
        <v>403</v>
      </c>
      <c r="C590" t="s">
        <v>398</v>
      </c>
      <c r="D590" t="s">
        <v>402</v>
      </c>
    </row>
    <row r="591" spans="1:4" x14ac:dyDescent="0.3">
      <c r="A591" t="s">
        <v>145</v>
      </c>
      <c r="B591" s="68" t="s">
        <v>403</v>
      </c>
      <c r="C591" t="s">
        <v>398</v>
      </c>
      <c r="D591" t="s">
        <v>402</v>
      </c>
    </row>
    <row r="592" spans="1:4" x14ac:dyDescent="0.3">
      <c r="A592" t="s">
        <v>147</v>
      </c>
      <c r="B592" s="68" t="s">
        <v>403</v>
      </c>
      <c r="C592" t="s">
        <v>398</v>
      </c>
      <c r="D592" t="s">
        <v>402</v>
      </c>
    </row>
    <row r="593" spans="1:4" x14ac:dyDescent="0.3">
      <c r="A593" t="s">
        <v>149</v>
      </c>
      <c r="B593" s="68" t="s">
        <v>403</v>
      </c>
      <c r="C593" t="s">
        <v>398</v>
      </c>
      <c r="D593" t="s">
        <v>402</v>
      </c>
    </row>
    <row r="594" spans="1:4" x14ac:dyDescent="0.3">
      <c r="A594" t="s">
        <v>156</v>
      </c>
      <c r="B594" s="68" t="s">
        <v>403</v>
      </c>
      <c r="C594" t="s">
        <v>398</v>
      </c>
      <c r="D594" t="s">
        <v>402</v>
      </c>
    </row>
    <row r="595" spans="1:4" x14ac:dyDescent="0.3">
      <c r="A595" t="s">
        <v>161</v>
      </c>
      <c r="B595" s="68" t="s">
        <v>403</v>
      </c>
      <c r="C595" t="s">
        <v>398</v>
      </c>
      <c r="D595" t="s">
        <v>402</v>
      </c>
    </row>
    <row r="596" spans="1:4" x14ac:dyDescent="0.3">
      <c r="A596" t="s">
        <v>236</v>
      </c>
      <c r="B596" s="68" t="s">
        <v>403</v>
      </c>
      <c r="C596" t="s">
        <v>398</v>
      </c>
      <c r="D596" t="s">
        <v>402</v>
      </c>
    </row>
    <row r="597" spans="1:4" x14ac:dyDescent="0.3">
      <c r="A597" t="s">
        <v>237</v>
      </c>
      <c r="B597" s="68" t="s">
        <v>403</v>
      </c>
      <c r="C597" t="s">
        <v>398</v>
      </c>
      <c r="D597" t="s">
        <v>402</v>
      </c>
    </row>
    <row r="598" spans="1:4" x14ac:dyDescent="0.3">
      <c r="A598" t="s">
        <v>244</v>
      </c>
      <c r="B598" s="68" t="s">
        <v>403</v>
      </c>
      <c r="C598" t="s">
        <v>398</v>
      </c>
      <c r="D598" t="s">
        <v>402</v>
      </c>
    </row>
    <row r="599" spans="1:4" x14ac:dyDescent="0.3">
      <c r="A599" t="s">
        <v>245</v>
      </c>
      <c r="B599" s="68" t="s">
        <v>403</v>
      </c>
      <c r="C599" t="s">
        <v>398</v>
      </c>
      <c r="D599" t="s">
        <v>402</v>
      </c>
    </row>
    <row r="600" spans="1:4" x14ac:dyDescent="0.3">
      <c r="A600" t="s">
        <v>267</v>
      </c>
      <c r="B600" s="68" t="s">
        <v>403</v>
      </c>
      <c r="C600" t="s">
        <v>398</v>
      </c>
      <c r="D600" t="s">
        <v>402</v>
      </c>
    </row>
    <row r="601" spans="1:4" x14ac:dyDescent="0.3">
      <c r="A601" t="s">
        <v>286</v>
      </c>
      <c r="B601" s="68" t="s">
        <v>403</v>
      </c>
      <c r="C601" t="s">
        <v>398</v>
      </c>
      <c r="D601" t="s">
        <v>402</v>
      </c>
    </row>
    <row r="602" spans="1:4" x14ac:dyDescent="0.3">
      <c r="A602" t="s">
        <v>287</v>
      </c>
      <c r="B602" s="68" t="s">
        <v>403</v>
      </c>
      <c r="C602" t="s">
        <v>398</v>
      </c>
      <c r="D602" t="s">
        <v>402</v>
      </c>
    </row>
    <row r="603" spans="1:4" x14ac:dyDescent="0.3">
      <c r="A603" t="s">
        <v>289</v>
      </c>
      <c r="B603" s="68" t="s">
        <v>403</v>
      </c>
      <c r="C603" t="s">
        <v>398</v>
      </c>
      <c r="D603" t="s">
        <v>402</v>
      </c>
    </row>
    <row r="604" spans="1:4" x14ac:dyDescent="0.3">
      <c r="A604" t="s">
        <v>320</v>
      </c>
      <c r="B604" s="68" t="s">
        <v>403</v>
      </c>
      <c r="C604" t="s">
        <v>398</v>
      </c>
      <c r="D604" t="s">
        <v>402</v>
      </c>
    </row>
    <row r="605" spans="1:4" x14ac:dyDescent="0.3">
      <c r="A605" t="s">
        <v>379</v>
      </c>
      <c r="B605" s="68" t="s">
        <v>403</v>
      </c>
      <c r="C605" t="s">
        <v>398</v>
      </c>
      <c r="D605" t="s">
        <v>402</v>
      </c>
    </row>
    <row r="606" spans="1:4" x14ac:dyDescent="0.3">
      <c r="A606" t="s">
        <v>384</v>
      </c>
      <c r="B606" s="68" t="s">
        <v>403</v>
      </c>
      <c r="C606" t="s">
        <v>398</v>
      </c>
      <c r="D606" t="s">
        <v>402</v>
      </c>
    </row>
    <row r="607" spans="1:4" x14ac:dyDescent="0.3">
      <c r="A607" t="s">
        <v>385</v>
      </c>
      <c r="B607" s="68" t="s">
        <v>403</v>
      </c>
      <c r="C607" t="s">
        <v>398</v>
      </c>
      <c r="D607" t="s">
        <v>402</v>
      </c>
    </row>
    <row r="608" spans="1:4" x14ac:dyDescent="0.3">
      <c r="A608" t="s">
        <v>386</v>
      </c>
      <c r="B608" s="68" t="s">
        <v>403</v>
      </c>
      <c r="C608" t="s">
        <v>398</v>
      </c>
      <c r="D608" t="s">
        <v>402</v>
      </c>
    </row>
    <row r="609" spans="1:4" x14ac:dyDescent="0.3">
      <c r="A609" t="s">
        <v>379</v>
      </c>
      <c r="B609" s="68" t="s">
        <v>403</v>
      </c>
      <c r="C609" t="s">
        <v>398</v>
      </c>
      <c r="D609" t="s">
        <v>402</v>
      </c>
    </row>
    <row r="610" spans="1:4" x14ac:dyDescent="0.3">
      <c r="A610" t="s">
        <v>387</v>
      </c>
      <c r="B610" s="68" t="s">
        <v>403</v>
      </c>
      <c r="C610" t="s">
        <v>398</v>
      </c>
      <c r="D610" t="s">
        <v>402</v>
      </c>
    </row>
    <row r="611" spans="1:4" x14ac:dyDescent="0.3">
      <c r="A611" t="s">
        <v>388</v>
      </c>
      <c r="B611" s="68" t="s">
        <v>403</v>
      </c>
      <c r="C611" t="s">
        <v>398</v>
      </c>
      <c r="D611" t="s">
        <v>402</v>
      </c>
    </row>
    <row r="612" spans="1:4" x14ac:dyDescent="0.3">
      <c r="A612" t="s">
        <v>389</v>
      </c>
      <c r="B612" s="68" t="s">
        <v>403</v>
      </c>
      <c r="C612" t="s">
        <v>398</v>
      </c>
      <c r="D612" t="s">
        <v>402</v>
      </c>
    </row>
    <row r="613" spans="1:4" x14ac:dyDescent="0.3">
      <c r="A613" t="s">
        <v>390</v>
      </c>
      <c r="B613" s="68" t="s">
        <v>403</v>
      </c>
      <c r="C613" t="s">
        <v>398</v>
      </c>
      <c r="D613" t="s">
        <v>402</v>
      </c>
    </row>
    <row r="614" spans="1:4" x14ac:dyDescent="0.3">
      <c r="A614" t="s">
        <v>89</v>
      </c>
      <c r="B614" s="68" t="s">
        <v>403</v>
      </c>
      <c r="C614" t="s">
        <v>398</v>
      </c>
      <c r="D614" t="s">
        <v>402</v>
      </c>
    </row>
    <row r="615" spans="1:4" x14ac:dyDescent="0.3">
      <c r="A615" t="s">
        <v>99</v>
      </c>
      <c r="B615" s="68" t="s">
        <v>403</v>
      </c>
      <c r="C615" t="s">
        <v>398</v>
      </c>
      <c r="D615" t="s">
        <v>402</v>
      </c>
    </row>
    <row r="616" spans="1:4" x14ac:dyDescent="0.3">
      <c r="A616" t="s">
        <v>129</v>
      </c>
      <c r="B616" s="68" t="s">
        <v>403</v>
      </c>
      <c r="C616" t="s">
        <v>398</v>
      </c>
      <c r="D616" t="s">
        <v>402</v>
      </c>
    </row>
    <row r="617" spans="1:4" x14ac:dyDescent="0.3">
      <c r="A617" t="s">
        <v>173</v>
      </c>
      <c r="B617" s="68" t="s">
        <v>403</v>
      </c>
      <c r="C617" t="s">
        <v>398</v>
      </c>
      <c r="D617" t="s">
        <v>402</v>
      </c>
    </row>
    <row r="618" spans="1:4" x14ac:dyDescent="0.3">
      <c r="A618" t="s">
        <v>178</v>
      </c>
      <c r="B618" s="68" t="s">
        <v>403</v>
      </c>
      <c r="C618" t="s">
        <v>398</v>
      </c>
      <c r="D618" t="s">
        <v>402</v>
      </c>
    </row>
    <row r="619" spans="1:4" x14ac:dyDescent="0.3">
      <c r="A619" t="s">
        <v>259</v>
      </c>
      <c r="B619" s="68" t="s">
        <v>403</v>
      </c>
      <c r="C619" t="s">
        <v>398</v>
      </c>
      <c r="D619" t="s">
        <v>402</v>
      </c>
    </row>
    <row r="620" spans="1:4" x14ac:dyDescent="0.3">
      <c r="A620" t="s">
        <v>261</v>
      </c>
      <c r="B620" s="68" t="s">
        <v>403</v>
      </c>
      <c r="C620" t="s">
        <v>398</v>
      </c>
      <c r="D620" t="s">
        <v>402</v>
      </c>
    </row>
    <row r="621" spans="1:4" x14ac:dyDescent="0.3">
      <c r="A621" t="s">
        <v>262</v>
      </c>
      <c r="B621" s="68" t="s">
        <v>403</v>
      </c>
      <c r="C621" t="s">
        <v>398</v>
      </c>
      <c r="D621" t="s">
        <v>402</v>
      </c>
    </row>
    <row r="622" spans="1:4" x14ac:dyDescent="0.3">
      <c r="A622" t="s">
        <v>263</v>
      </c>
      <c r="B622" s="68" t="s">
        <v>403</v>
      </c>
      <c r="C622" t="s">
        <v>398</v>
      </c>
      <c r="D622" t="s">
        <v>402</v>
      </c>
    </row>
    <row r="623" spans="1:4" x14ac:dyDescent="0.3">
      <c r="A623" t="s">
        <v>264</v>
      </c>
      <c r="B623" s="68" t="s">
        <v>403</v>
      </c>
      <c r="C623" t="s">
        <v>398</v>
      </c>
      <c r="D623" t="s">
        <v>402</v>
      </c>
    </row>
    <row r="624" spans="1:4" x14ac:dyDescent="0.3">
      <c r="A624" t="s">
        <v>265</v>
      </c>
      <c r="B624" s="68" t="s">
        <v>403</v>
      </c>
      <c r="C624" t="s">
        <v>398</v>
      </c>
      <c r="D624" t="s">
        <v>402</v>
      </c>
    </row>
    <row r="625" spans="1:4" x14ac:dyDescent="0.3">
      <c r="A625" t="s">
        <v>268</v>
      </c>
      <c r="B625" s="68" t="s">
        <v>403</v>
      </c>
      <c r="C625" t="s">
        <v>398</v>
      </c>
      <c r="D625" t="s">
        <v>402</v>
      </c>
    </row>
    <row r="626" spans="1:4" x14ac:dyDescent="0.3">
      <c r="A626" t="s">
        <v>269</v>
      </c>
      <c r="B626" s="68" t="s">
        <v>403</v>
      </c>
      <c r="C626" t="s">
        <v>398</v>
      </c>
      <c r="D626" t="s">
        <v>402</v>
      </c>
    </row>
    <row r="627" spans="1:4" x14ac:dyDescent="0.3">
      <c r="A627" t="s">
        <v>270</v>
      </c>
      <c r="B627" s="68" t="s">
        <v>403</v>
      </c>
      <c r="C627" t="s">
        <v>398</v>
      </c>
      <c r="D627" t="s">
        <v>402</v>
      </c>
    </row>
    <row r="628" spans="1:4" x14ac:dyDescent="0.3">
      <c r="A628" t="s">
        <v>271</v>
      </c>
      <c r="B628" s="68" t="s">
        <v>403</v>
      </c>
      <c r="C628" t="s">
        <v>398</v>
      </c>
      <c r="D628" t="s">
        <v>402</v>
      </c>
    </row>
    <row r="629" spans="1:4" x14ac:dyDescent="0.3">
      <c r="A629" t="s">
        <v>272</v>
      </c>
      <c r="B629" s="68" t="s">
        <v>403</v>
      </c>
      <c r="C629" t="s">
        <v>398</v>
      </c>
      <c r="D629" t="s">
        <v>402</v>
      </c>
    </row>
    <row r="630" spans="1:4" x14ac:dyDescent="0.3">
      <c r="A630" t="s">
        <v>273</v>
      </c>
      <c r="B630" s="68" t="s">
        <v>403</v>
      </c>
      <c r="C630" t="s">
        <v>398</v>
      </c>
      <c r="D630" t="s">
        <v>402</v>
      </c>
    </row>
    <row r="631" spans="1:4" x14ac:dyDescent="0.3">
      <c r="A631" t="s">
        <v>275</v>
      </c>
      <c r="B631" s="68" t="s">
        <v>403</v>
      </c>
      <c r="C631" t="s">
        <v>398</v>
      </c>
      <c r="D631" t="s">
        <v>402</v>
      </c>
    </row>
    <row r="632" spans="1:4" x14ac:dyDescent="0.3">
      <c r="A632" t="s">
        <v>276</v>
      </c>
      <c r="B632" s="68" t="s">
        <v>403</v>
      </c>
      <c r="C632" t="s">
        <v>398</v>
      </c>
      <c r="D632" t="s">
        <v>402</v>
      </c>
    </row>
    <row r="633" spans="1:4" x14ac:dyDescent="0.3">
      <c r="A633" t="s">
        <v>278</v>
      </c>
      <c r="B633" s="68" t="s">
        <v>403</v>
      </c>
      <c r="C633" t="s">
        <v>398</v>
      </c>
      <c r="D633" t="s">
        <v>402</v>
      </c>
    </row>
    <row r="634" spans="1:4" x14ac:dyDescent="0.3">
      <c r="A634" t="s">
        <v>281</v>
      </c>
      <c r="B634" s="68" t="s">
        <v>403</v>
      </c>
      <c r="C634" t="s">
        <v>398</v>
      </c>
      <c r="D634" t="s">
        <v>402</v>
      </c>
    </row>
    <row r="635" spans="1:4" x14ac:dyDescent="0.3">
      <c r="A635" t="s">
        <v>357</v>
      </c>
      <c r="B635" s="68" t="s">
        <v>403</v>
      </c>
      <c r="C635" t="s">
        <v>398</v>
      </c>
      <c r="D635" t="s">
        <v>402</v>
      </c>
    </row>
    <row r="636" spans="1:4" x14ac:dyDescent="0.3">
      <c r="A636" t="s">
        <v>359</v>
      </c>
      <c r="B636" s="68" t="s">
        <v>403</v>
      </c>
      <c r="C636" t="s">
        <v>398</v>
      </c>
      <c r="D636" t="s">
        <v>402</v>
      </c>
    </row>
    <row r="637" spans="1:4" x14ac:dyDescent="0.3">
      <c r="A637" t="s">
        <v>361</v>
      </c>
      <c r="B637" s="68" t="s">
        <v>403</v>
      </c>
      <c r="C637" t="s">
        <v>398</v>
      </c>
      <c r="D637" t="s">
        <v>402</v>
      </c>
    </row>
    <row r="638" spans="1:4" x14ac:dyDescent="0.3">
      <c r="A638" t="s">
        <v>205</v>
      </c>
      <c r="B638" s="68" t="s">
        <v>403</v>
      </c>
      <c r="C638" t="s">
        <v>398</v>
      </c>
      <c r="D638" t="s">
        <v>402</v>
      </c>
    </row>
    <row r="639" spans="1:4" x14ac:dyDescent="0.3">
      <c r="A639" t="s">
        <v>207</v>
      </c>
      <c r="B639" s="68" t="s">
        <v>403</v>
      </c>
      <c r="C639" t="s">
        <v>398</v>
      </c>
      <c r="D639" t="s">
        <v>402</v>
      </c>
    </row>
    <row r="640" spans="1:4" x14ac:dyDescent="0.3">
      <c r="A640" t="s">
        <v>209</v>
      </c>
      <c r="B640" s="68" t="s">
        <v>403</v>
      </c>
      <c r="C640" t="s">
        <v>398</v>
      </c>
      <c r="D640" t="s">
        <v>402</v>
      </c>
    </row>
    <row r="641" spans="1:4" x14ac:dyDescent="0.3">
      <c r="A641" t="s">
        <v>210</v>
      </c>
      <c r="B641" s="68" t="s">
        <v>403</v>
      </c>
      <c r="C641" t="s">
        <v>398</v>
      </c>
      <c r="D641" t="s">
        <v>402</v>
      </c>
    </row>
    <row r="642" spans="1:4" x14ac:dyDescent="0.3">
      <c r="A642" t="s">
        <v>211</v>
      </c>
      <c r="B642" s="68" t="s">
        <v>403</v>
      </c>
      <c r="C642" t="s">
        <v>398</v>
      </c>
      <c r="D642" t="s">
        <v>402</v>
      </c>
    </row>
    <row r="643" spans="1:4" x14ac:dyDescent="0.3">
      <c r="A643" t="s">
        <v>212</v>
      </c>
      <c r="B643" s="68" t="s">
        <v>403</v>
      </c>
      <c r="C643" t="s">
        <v>398</v>
      </c>
      <c r="D643" t="s">
        <v>402</v>
      </c>
    </row>
    <row r="644" spans="1:4" x14ac:dyDescent="0.3">
      <c r="A644" t="s">
        <v>213</v>
      </c>
      <c r="B644" s="68" t="s">
        <v>403</v>
      </c>
      <c r="C644" t="s">
        <v>398</v>
      </c>
      <c r="D644" t="s">
        <v>402</v>
      </c>
    </row>
    <row r="645" spans="1:4" x14ac:dyDescent="0.3">
      <c r="A645" t="s">
        <v>214</v>
      </c>
      <c r="B645" s="68" t="s">
        <v>403</v>
      </c>
      <c r="C645" t="s">
        <v>398</v>
      </c>
      <c r="D645" t="s">
        <v>402</v>
      </c>
    </row>
    <row r="646" spans="1:4" x14ac:dyDescent="0.3">
      <c r="A646" t="s">
        <v>215</v>
      </c>
      <c r="B646" s="68" t="s">
        <v>403</v>
      </c>
      <c r="C646" t="s">
        <v>398</v>
      </c>
      <c r="D646" t="s">
        <v>402</v>
      </c>
    </row>
    <row r="647" spans="1:4" x14ac:dyDescent="0.3">
      <c r="A647" t="s">
        <v>216</v>
      </c>
      <c r="B647" s="68" t="s">
        <v>403</v>
      </c>
      <c r="C647" t="s">
        <v>398</v>
      </c>
      <c r="D647" t="s">
        <v>402</v>
      </c>
    </row>
    <row r="648" spans="1:4" x14ac:dyDescent="0.3">
      <c r="A648" t="s">
        <v>217</v>
      </c>
      <c r="B648" s="68" t="s">
        <v>403</v>
      </c>
      <c r="C648" t="s">
        <v>398</v>
      </c>
      <c r="D648" t="s">
        <v>402</v>
      </c>
    </row>
    <row r="649" spans="1:4" x14ac:dyDescent="0.3">
      <c r="A649" t="s">
        <v>218</v>
      </c>
      <c r="B649" s="68" t="s">
        <v>403</v>
      </c>
      <c r="C649" t="s">
        <v>398</v>
      </c>
      <c r="D649" t="s">
        <v>402</v>
      </c>
    </row>
    <row r="650" spans="1:4" x14ac:dyDescent="0.3">
      <c r="A650" t="s">
        <v>219</v>
      </c>
      <c r="B650" s="68" t="s">
        <v>403</v>
      </c>
      <c r="C650" t="s">
        <v>398</v>
      </c>
      <c r="D650" t="s">
        <v>402</v>
      </c>
    </row>
    <row r="651" spans="1:4" x14ac:dyDescent="0.3">
      <c r="A651" t="s">
        <v>220</v>
      </c>
      <c r="B651" s="68" t="s">
        <v>403</v>
      </c>
      <c r="C651" t="s">
        <v>398</v>
      </c>
      <c r="D651" t="s">
        <v>402</v>
      </c>
    </row>
    <row r="652" spans="1:4" x14ac:dyDescent="0.3">
      <c r="A652" t="s">
        <v>221</v>
      </c>
      <c r="B652" s="68" t="s">
        <v>403</v>
      </c>
      <c r="C652" t="s">
        <v>398</v>
      </c>
      <c r="D652" t="s">
        <v>402</v>
      </c>
    </row>
    <row r="653" spans="1:4" x14ac:dyDescent="0.3">
      <c r="A653" t="s">
        <v>222</v>
      </c>
      <c r="B653" s="68" t="s">
        <v>403</v>
      </c>
      <c r="C653" t="s">
        <v>398</v>
      </c>
      <c r="D653" t="s">
        <v>402</v>
      </c>
    </row>
    <row r="654" spans="1:4" x14ac:dyDescent="0.3">
      <c r="A654" t="s">
        <v>223</v>
      </c>
      <c r="B654" s="68" t="s">
        <v>403</v>
      </c>
      <c r="C654" t="s">
        <v>398</v>
      </c>
      <c r="D654" t="s">
        <v>402</v>
      </c>
    </row>
    <row r="655" spans="1:4" x14ac:dyDescent="0.3">
      <c r="A655" t="s">
        <v>224</v>
      </c>
      <c r="B655" s="68" t="s">
        <v>403</v>
      </c>
      <c r="C655" t="s">
        <v>398</v>
      </c>
      <c r="D655" t="s">
        <v>402</v>
      </c>
    </row>
    <row r="656" spans="1:4" x14ac:dyDescent="0.3">
      <c r="A656" t="s">
        <v>225</v>
      </c>
      <c r="B656" s="68" t="s">
        <v>403</v>
      </c>
      <c r="C656" t="s">
        <v>398</v>
      </c>
      <c r="D656" t="s">
        <v>402</v>
      </c>
    </row>
    <row r="657" spans="1:4" x14ac:dyDescent="0.3">
      <c r="A657" t="s">
        <v>226</v>
      </c>
      <c r="B657" s="68" t="s">
        <v>403</v>
      </c>
      <c r="C657" t="s">
        <v>398</v>
      </c>
      <c r="D657" t="s">
        <v>402</v>
      </c>
    </row>
    <row r="658" spans="1:4" x14ac:dyDescent="0.3">
      <c r="A658" t="s">
        <v>227</v>
      </c>
      <c r="B658" s="68" t="s">
        <v>403</v>
      </c>
      <c r="C658" t="s">
        <v>398</v>
      </c>
      <c r="D658" t="s">
        <v>402</v>
      </c>
    </row>
    <row r="659" spans="1:4" x14ac:dyDescent="0.3">
      <c r="A659" t="s">
        <v>228</v>
      </c>
      <c r="B659" s="68" t="s">
        <v>403</v>
      </c>
      <c r="C659" t="s">
        <v>398</v>
      </c>
      <c r="D659" t="s">
        <v>402</v>
      </c>
    </row>
    <row r="660" spans="1:4" x14ac:dyDescent="0.3">
      <c r="A660" t="s">
        <v>229</v>
      </c>
      <c r="B660" s="68" t="s">
        <v>403</v>
      </c>
      <c r="C660" t="s">
        <v>398</v>
      </c>
      <c r="D660" t="s">
        <v>402</v>
      </c>
    </row>
    <row r="661" spans="1:4" x14ac:dyDescent="0.3">
      <c r="A661" t="s">
        <v>230</v>
      </c>
      <c r="B661" s="68" t="s">
        <v>403</v>
      </c>
      <c r="C661" t="s">
        <v>398</v>
      </c>
      <c r="D661" t="s">
        <v>402</v>
      </c>
    </row>
    <row r="662" spans="1:4" x14ac:dyDescent="0.3">
      <c r="A662" t="s">
        <v>231</v>
      </c>
      <c r="B662" s="68" t="s">
        <v>403</v>
      </c>
      <c r="C662" t="s">
        <v>398</v>
      </c>
      <c r="D662" t="s">
        <v>402</v>
      </c>
    </row>
    <row r="663" spans="1:4" x14ac:dyDescent="0.3">
      <c r="A663" t="s">
        <v>250</v>
      </c>
      <c r="B663" s="68" t="s">
        <v>403</v>
      </c>
      <c r="C663" t="s">
        <v>398</v>
      </c>
      <c r="D663" t="s">
        <v>402</v>
      </c>
    </row>
    <row r="664" spans="1:4" x14ac:dyDescent="0.3">
      <c r="A664" t="s">
        <v>253</v>
      </c>
      <c r="B664" s="68" t="s">
        <v>403</v>
      </c>
      <c r="C664" t="s">
        <v>398</v>
      </c>
      <c r="D664" t="s">
        <v>402</v>
      </c>
    </row>
    <row r="665" spans="1:4" x14ac:dyDescent="0.3">
      <c r="A665" t="s">
        <v>254</v>
      </c>
      <c r="B665" s="68" t="s">
        <v>403</v>
      </c>
      <c r="C665" t="s">
        <v>398</v>
      </c>
      <c r="D665" t="s">
        <v>402</v>
      </c>
    </row>
    <row r="666" spans="1:4" x14ac:dyDescent="0.3">
      <c r="A666" t="s">
        <v>255</v>
      </c>
      <c r="B666" s="68" t="s">
        <v>403</v>
      </c>
      <c r="C666" t="s">
        <v>398</v>
      </c>
      <c r="D666" t="s">
        <v>402</v>
      </c>
    </row>
    <row r="667" spans="1:4" x14ac:dyDescent="0.3">
      <c r="A667" t="s">
        <v>257</v>
      </c>
      <c r="B667" s="68" t="s">
        <v>403</v>
      </c>
      <c r="C667" t="s">
        <v>398</v>
      </c>
      <c r="D667" t="s">
        <v>402</v>
      </c>
    </row>
    <row r="668" spans="1:4" x14ac:dyDescent="0.3">
      <c r="A668" t="s">
        <v>258</v>
      </c>
      <c r="B668" s="68" t="s">
        <v>403</v>
      </c>
      <c r="C668" t="s">
        <v>398</v>
      </c>
      <c r="D668" t="s">
        <v>402</v>
      </c>
    </row>
    <row r="669" spans="1:4" x14ac:dyDescent="0.3">
      <c r="A669" t="s">
        <v>295</v>
      </c>
      <c r="B669" s="68" t="s">
        <v>403</v>
      </c>
      <c r="C669" t="s">
        <v>398</v>
      </c>
      <c r="D669" t="s">
        <v>402</v>
      </c>
    </row>
    <row r="670" spans="1:4" x14ac:dyDescent="0.3">
      <c r="A670" t="s">
        <v>300</v>
      </c>
      <c r="B670" s="68" t="s">
        <v>403</v>
      </c>
      <c r="C670" t="s">
        <v>398</v>
      </c>
      <c r="D670" t="s">
        <v>402</v>
      </c>
    </row>
    <row r="671" spans="1:4" x14ac:dyDescent="0.3">
      <c r="A671" t="s">
        <v>303</v>
      </c>
      <c r="B671" s="68" t="s">
        <v>403</v>
      </c>
      <c r="C671" t="s">
        <v>398</v>
      </c>
      <c r="D671" t="s">
        <v>402</v>
      </c>
    </row>
    <row r="672" spans="1:4" x14ac:dyDescent="0.3">
      <c r="A672" t="s">
        <v>306</v>
      </c>
      <c r="B672" s="68" t="s">
        <v>403</v>
      </c>
      <c r="C672" t="s">
        <v>398</v>
      </c>
      <c r="D672" t="s">
        <v>402</v>
      </c>
    </row>
    <row r="673" spans="1:4" x14ac:dyDescent="0.3">
      <c r="A673" t="s">
        <v>307</v>
      </c>
      <c r="B673" s="68" t="s">
        <v>403</v>
      </c>
      <c r="C673" t="s">
        <v>398</v>
      </c>
      <c r="D673" t="s">
        <v>402</v>
      </c>
    </row>
    <row r="674" spans="1:4" x14ac:dyDescent="0.3">
      <c r="A674" t="s">
        <v>309</v>
      </c>
      <c r="B674" s="68" t="s">
        <v>403</v>
      </c>
      <c r="C674" t="s">
        <v>398</v>
      </c>
      <c r="D674" t="s">
        <v>402</v>
      </c>
    </row>
    <row r="675" spans="1:4" x14ac:dyDescent="0.3">
      <c r="A675" t="s">
        <v>312</v>
      </c>
      <c r="B675" s="68" t="s">
        <v>403</v>
      </c>
      <c r="C675" t="s">
        <v>398</v>
      </c>
      <c r="D675" t="s">
        <v>402</v>
      </c>
    </row>
    <row r="676" spans="1:4" x14ac:dyDescent="0.3">
      <c r="A676" t="s">
        <v>318</v>
      </c>
      <c r="B676" s="68" t="s">
        <v>403</v>
      </c>
      <c r="C676" t="s">
        <v>398</v>
      </c>
      <c r="D676" t="s">
        <v>402</v>
      </c>
    </row>
    <row r="677" spans="1:4" x14ac:dyDescent="0.3">
      <c r="A677" t="s">
        <v>319</v>
      </c>
      <c r="B677" s="68" t="s">
        <v>403</v>
      </c>
      <c r="C677" t="s">
        <v>398</v>
      </c>
      <c r="D677" t="s">
        <v>402</v>
      </c>
    </row>
    <row r="678" spans="1:4" x14ac:dyDescent="0.3">
      <c r="A678" t="s">
        <v>321</v>
      </c>
      <c r="B678" s="68" t="s">
        <v>403</v>
      </c>
      <c r="C678" t="s">
        <v>398</v>
      </c>
      <c r="D678" t="s">
        <v>402</v>
      </c>
    </row>
    <row r="679" spans="1:4" x14ac:dyDescent="0.3">
      <c r="A679" t="s">
        <v>326</v>
      </c>
      <c r="B679" s="68" t="s">
        <v>403</v>
      </c>
      <c r="C679" t="s">
        <v>398</v>
      </c>
      <c r="D679" t="s">
        <v>402</v>
      </c>
    </row>
    <row r="680" spans="1:4" x14ac:dyDescent="0.3">
      <c r="A680" t="s">
        <v>331</v>
      </c>
      <c r="B680" s="68" t="s">
        <v>403</v>
      </c>
      <c r="C680" t="s">
        <v>398</v>
      </c>
      <c r="D680" t="s">
        <v>402</v>
      </c>
    </row>
    <row r="681" spans="1:4" x14ac:dyDescent="0.3">
      <c r="A681" t="s">
        <v>334</v>
      </c>
      <c r="B681" s="68" t="s">
        <v>403</v>
      </c>
      <c r="C681" t="s">
        <v>398</v>
      </c>
      <c r="D681" t="s">
        <v>402</v>
      </c>
    </row>
    <row r="682" spans="1:4" x14ac:dyDescent="0.3">
      <c r="A682" t="s">
        <v>336</v>
      </c>
      <c r="B682" s="68" t="s">
        <v>403</v>
      </c>
      <c r="C682" t="s">
        <v>398</v>
      </c>
      <c r="D682" t="s">
        <v>402</v>
      </c>
    </row>
    <row r="683" spans="1:4" x14ac:dyDescent="0.3">
      <c r="A683" t="s">
        <v>343</v>
      </c>
      <c r="B683" s="68" t="s">
        <v>403</v>
      </c>
      <c r="C683" t="s">
        <v>398</v>
      </c>
      <c r="D683" t="s">
        <v>402</v>
      </c>
    </row>
    <row r="684" spans="1:4" x14ac:dyDescent="0.3">
      <c r="A684" t="s">
        <v>344</v>
      </c>
      <c r="B684" s="68" t="s">
        <v>403</v>
      </c>
      <c r="C684" t="s">
        <v>398</v>
      </c>
      <c r="D684" t="s">
        <v>402</v>
      </c>
    </row>
    <row r="685" spans="1:4" x14ac:dyDescent="0.3">
      <c r="A685" t="s">
        <v>347</v>
      </c>
      <c r="B685" s="68" t="s">
        <v>403</v>
      </c>
      <c r="C685" t="s">
        <v>398</v>
      </c>
      <c r="D685" t="s">
        <v>402</v>
      </c>
    </row>
    <row r="686" spans="1:4" x14ac:dyDescent="0.3">
      <c r="A686" t="s">
        <v>348</v>
      </c>
      <c r="B686" s="68" t="s">
        <v>403</v>
      </c>
      <c r="C686" t="s">
        <v>398</v>
      </c>
      <c r="D686" t="s">
        <v>402</v>
      </c>
    </row>
    <row r="687" spans="1:4" x14ac:dyDescent="0.3">
      <c r="A687" t="s">
        <v>349</v>
      </c>
      <c r="B687" s="68" t="s">
        <v>403</v>
      </c>
      <c r="C687" t="s">
        <v>398</v>
      </c>
      <c r="D687" t="s">
        <v>402</v>
      </c>
    </row>
    <row r="688" spans="1:4" x14ac:dyDescent="0.3">
      <c r="A688" t="s">
        <v>350</v>
      </c>
      <c r="B688" s="68" t="s">
        <v>403</v>
      </c>
      <c r="C688" t="s">
        <v>398</v>
      </c>
      <c r="D688" t="s">
        <v>402</v>
      </c>
    </row>
    <row r="689" spans="1:4" x14ac:dyDescent="0.3">
      <c r="A689" t="s">
        <v>351</v>
      </c>
      <c r="B689" s="68" t="s">
        <v>403</v>
      </c>
      <c r="C689" t="s">
        <v>398</v>
      </c>
      <c r="D689" t="s">
        <v>402</v>
      </c>
    </row>
    <row r="690" spans="1:4" x14ac:dyDescent="0.3">
      <c r="A690" t="s">
        <v>352</v>
      </c>
      <c r="B690" s="68" t="s">
        <v>403</v>
      </c>
      <c r="C690" t="s">
        <v>398</v>
      </c>
      <c r="D690" t="s">
        <v>402</v>
      </c>
    </row>
    <row r="691" spans="1:4" x14ac:dyDescent="0.3">
      <c r="A691" t="s">
        <v>354</v>
      </c>
      <c r="B691" s="68" t="s">
        <v>403</v>
      </c>
      <c r="C691" t="s">
        <v>398</v>
      </c>
      <c r="D691" t="s">
        <v>402</v>
      </c>
    </row>
    <row r="692" spans="1:4" x14ac:dyDescent="0.3">
      <c r="A692" t="s">
        <v>355</v>
      </c>
      <c r="B692" s="68" t="s">
        <v>403</v>
      </c>
      <c r="C692" t="s">
        <v>398</v>
      </c>
      <c r="D692" t="s">
        <v>402</v>
      </c>
    </row>
    <row r="693" spans="1:4" x14ac:dyDescent="0.3">
      <c r="A693" t="s">
        <v>356</v>
      </c>
      <c r="B693" s="68" t="s">
        <v>403</v>
      </c>
      <c r="C693" t="s">
        <v>398</v>
      </c>
      <c r="D693" t="s">
        <v>402</v>
      </c>
    </row>
    <row r="694" spans="1:4" x14ac:dyDescent="0.3">
      <c r="A694" t="s">
        <v>397</v>
      </c>
      <c r="B694" s="68" t="s">
        <v>403</v>
      </c>
      <c r="C694" t="s">
        <v>398</v>
      </c>
      <c r="D694" t="s">
        <v>402</v>
      </c>
    </row>
    <row r="695" spans="1:4" x14ac:dyDescent="0.3">
      <c r="A695" t="s">
        <v>362</v>
      </c>
      <c r="B695" s="68" t="s">
        <v>403</v>
      </c>
      <c r="C695" t="s">
        <v>398</v>
      </c>
      <c r="D695" t="s">
        <v>402</v>
      </c>
    </row>
    <row r="696" spans="1:4" x14ac:dyDescent="0.3">
      <c r="A696" t="s">
        <v>367</v>
      </c>
      <c r="B696" s="68" t="s">
        <v>403</v>
      </c>
      <c r="C696" t="s">
        <v>398</v>
      </c>
      <c r="D696" t="s">
        <v>402</v>
      </c>
    </row>
    <row r="697" spans="1:4" x14ac:dyDescent="0.3">
      <c r="A697" t="s">
        <v>353</v>
      </c>
      <c r="B697" s="68" t="s">
        <v>403</v>
      </c>
      <c r="C697" t="s">
        <v>398</v>
      </c>
      <c r="D697" t="s">
        <v>402</v>
      </c>
    </row>
    <row r="698" spans="1:4" x14ac:dyDescent="0.3">
      <c r="A698" t="s">
        <v>353</v>
      </c>
      <c r="B698" s="68" t="s">
        <v>419</v>
      </c>
      <c r="C698" t="s">
        <v>398</v>
      </c>
      <c r="D698" t="s">
        <v>404</v>
      </c>
    </row>
    <row r="699" spans="1:4" x14ac:dyDescent="0.3">
      <c r="A699" t="s">
        <v>102</v>
      </c>
      <c r="B699" s="68" t="s">
        <v>403</v>
      </c>
      <c r="C699" t="s">
        <v>398</v>
      </c>
      <c r="D699" t="s">
        <v>402</v>
      </c>
    </row>
    <row r="700" spans="1:4" x14ac:dyDescent="0.3">
      <c r="A700" t="s">
        <v>108</v>
      </c>
      <c r="B700" s="68" t="s">
        <v>403</v>
      </c>
      <c r="C700" t="s">
        <v>398</v>
      </c>
      <c r="D700" t="s">
        <v>402</v>
      </c>
    </row>
    <row r="701" spans="1:4" x14ac:dyDescent="0.3">
      <c r="A701" t="s">
        <v>110</v>
      </c>
      <c r="B701" s="68" t="s">
        <v>403</v>
      </c>
      <c r="C701" t="s">
        <v>398</v>
      </c>
      <c r="D701" t="s">
        <v>402</v>
      </c>
    </row>
    <row r="702" spans="1:4" x14ac:dyDescent="0.3">
      <c r="A702" t="s">
        <v>114</v>
      </c>
      <c r="B702" s="68" t="s">
        <v>403</v>
      </c>
      <c r="C702" t="s">
        <v>398</v>
      </c>
      <c r="D702" t="s">
        <v>402</v>
      </c>
    </row>
    <row r="703" spans="1:4" x14ac:dyDescent="0.3">
      <c r="A703" t="s">
        <v>116</v>
      </c>
      <c r="B703" s="68" t="s">
        <v>403</v>
      </c>
      <c r="C703" t="s">
        <v>398</v>
      </c>
      <c r="D703" t="s">
        <v>402</v>
      </c>
    </row>
    <row r="704" spans="1:4" x14ac:dyDescent="0.3">
      <c r="A704" t="s">
        <v>119</v>
      </c>
      <c r="B704" s="68" t="s">
        <v>403</v>
      </c>
      <c r="C704" t="s">
        <v>398</v>
      </c>
      <c r="D704" t="s">
        <v>402</v>
      </c>
    </row>
    <row r="705" spans="1:4" x14ac:dyDescent="0.3">
      <c r="A705" t="s">
        <v>362</v>
      </c>
      <c r="B705" s="68" t="s">
        <v>502</v>
      </c>
      <c r="C705" t="s">
        <v>411</v>
      </c>
      <c r="D705" t="s">
        <v>435</v>
      </c>
    </row>
    <row r="706" spans="1:4" ht="56" x14ac:dyDescent="0.3">
      <c r="A706" t="s">
        <v>245</v>
      </c>
      <c r="B706" s="68" t="s">
        <v>488</v>
      </c>
      <c r="C706" t="s">
        <v>411</v>
      </c>
      <c r="D706" t="s">
        <v>412</v>
      </c>
    </row>
    <row r="707" spans="1:4" x14ac:dyDescent="0.3">
      <c r="A707" t="s">
        <v>259</v>
      </c>
      <c r="B707" s="68" t="s">
        <v>460</v>
      </c>
      <c r="C707" t="s">
        <v>411</v>
      </c>
      <c r="D707" t="s">
        <v>459</v>
      </c>
    </row>
    <row r="708" spans="1:4" x14ac:dyDescent="0.3">
      <c r="A708" t="s">
        <v>261</v>
      </c>
      <c r="B708" s="68" t="s">
        <v>460</v>
      </c>
      <c r="C708" t="s">
        <v>411</v>
      </c>
      <c r="D708" t="s">
        <v>459</v>
      </c>
    </row>
  </sheetData>
  <sheetProtection algorithmName="SHA-512" hashValue="w8IZ1q6fK3lkA+u0fXNV7DiZrGBWh0vsc9GPNuPNycOLPkdhHA+lmtbuFq4kQehj6GLleTqvfzke0nprJBlFDw==" saltValue="YETEaBAMg+5/zBTKIAxNWQ==" spinCount="100000" sheet="1" objects="1" scenarios="1"/>
  <autoFilter ref="A1:D708" xr:uid="{00000000-0009-0000-0000-000003000000}"/>
  <pageMargins left="0.51180555555555596" right="0.51180555555555596" top="0.78749999999999998" bottom="0.78749999999999998"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2"/>
  <sheetViews>
    <sheetView topLeftCell="A156" zoomScale="95" zoomScaleNormal="95" workbookViewId="0">
      <selection activeCell="A23" sqref="A23"/>
    </sheetView>
  </sheetViews>
  <sheetFormatPr defaultColWidth="8.5" defaultRowHeight="14" x14ac:dyDescent="0.3"/>
  <cols>
    <col min="1" max="2" width="18.83203125" customWidth="1"/>
  </cols>
  <sheetData>
    <row r="1" spans="1:4" x14ac:dyDescent="0.3">
      <c r="A1" s="71" t="s">
        <v>2</v>
      </c>
      <c r="B1" s="71"/>
      <c r="C1" s="71" t="s">
        <v>517</v>
      </c>
      <c r="D1" s="71" t="s">
        <v>518</v>
      </c>
    </row>
    <row r="2" spans="1:4" x14ac:dyDescent="0.3">
      <c r="A2" s="72" t="s">
        <v>89</v>
      </c>
      <c r="B2" s="73" t="s">
        <v>519</v>
      </c>
      <c r="C2" s="74">
        <v>68</v>
      </c>
      <c r="D2" s="75">
        <v>6</v>
      </c>
    </row>
    <row r="3" spans="1:4" ht="18" customHeight="1" x14ac:dyDescent="0.3">
      <c r="A3" s="72" t="s">
        <v>99</v>
      </c>
      <c r="B3" s="73" t="s">
        <v>519</v>
      </c>
      <c r="C3" s="74">
        <v>65</v>
      </c>
      <c r="D3" s="75">
        <v>9</v>
      </c>
    </row>
    <row r="4" spans="1:4" x14ac:dyDescent="0.3">
      <c r="A4" s="76" t="s">
        <v>102</v>
      </c>
      <c r="B4" s="73" t="s">
        <v>103</v>
      </c>
      <c r="C4" s="74">
        <v>69</v>
      </c>
      <c r="D4" s="75">
        <v>5</v>
      </c>
    </row>
    <row r="5" spans="1:4" x14ac:dyDescent="0.3">
      <c r="A5" s="76" t="s">
        <v>108</v>
      </c>
      <c r="B5" s="73" t="s">
        <v>103</v>
      </c>
      <c r="C5" s="74">
        <v>70</v>
      </c>
      <c r="D5" s="75">
        <v>4</v>
      </c>
    </row>
    <row r="6" spans="1:4" x14ac:dyDescent="0.3">
      <c r="A6" s="76" t="s">
        <v>110</v>
      </c>
      <c r="B6" s="73" t="s">
        <v>103</v>
      </c>
      <c r="C6" s="74">
        <v>71</v>
      </c>
      <c r="D6" s="75">
        <v>3</v>
      </c>
    </row>
    <row r="7" spans="1:4" x14ac:dyDescent="0.3">
      <c r="A7" s="76" t="s">
        <v>112</v>
      </c>
      <c r="B7" s="73" t="s">
        <v>103</v>
      </c>
      <c r="C7" s="74">
        <v>70</v>
      </c>
      <c r="D7" s="75">
        <v>4</v>
      </c>
    </row>
    <row r="8" spans="1:4" x14ac:dyDescent="0.3">
      <c r="A8" s="77" t="s">
        <v>114</v>
      </c>
      <c r="B8" s="73" t="s">
        <v>103</v>
      </c>
      <c r="C8" s="74">
        <v>63</v>
      </c>
      <c r="D8" s="75">
        <v>11</v>
      </c>
    </row>
    <row r="9" spans="1:4" x14ac:dyDescent="0.3">
      <c r="A9" s="77" t="s">
        <v>116</v>
      </c>
      <c r="B9" s="73" t="s">
        <v>103</v>
      </c>
      <c r="C9" s="74">
        <v>65</v>
      </c>
      <c r="D9" s="75">
        <v>9</v>
      </c>
    </row>
    <row r="10" spans="1:4" x14ac:dyDescent="0.3">
      <c r="A10" s="76" t="s">
        <v>119</v>
      </c>
      <c r="B10" s="73" t="s">
        <v>103</v>
      </c>
      <c r="C10" s="74">
        <v>71</v>
      </c>
      <c r="D10" s="75">
        <v>3</v>
      </c>
    </row>
    <row r="11" spans="1:4" x14ac:dyDescent="0.3">
      <c r="A11" s="76" t="s">
        <v>120</v>
      </c>
      <c r="B11" s="73" t="s">
        <v>520</v>
      </c>
      <c r="C11" s="74">
        <v>68</v>
      </c>
      <c r="D11" s="75">
        <v>6</v>
      </c>
    </row>
    <row r="12" spans="1:4" x14ac:dyDescent="0.3">
      <c r="A12" s="76" t="s">
        <v>123</v>
      </c>
      <c r="B12" s="73" t="s">
        <v>520</v>
      </c>
      <c r="C12" s="74">
        <v>70</v>
      </c>
      <c r="D12" s="75">
        <v>4</v>
      </c>
    </row>
    <row r="13" spans="1:4" x14ac:dyDescent="0.3">
      <c r="A13" s="76" t="s">
        <v>124</v>
      </c>
      <c r="B13" s="73" t="s">
        <v>520</v>
      </c>
      <c r="C13" s="74">
        <v>71</v>
      </c>
      <c r="D13" s="75">
        <v>3</v>
      </c>
    </row>
    <row r="14" spans="1:4" x14ac:dyDescent="0.3">
      <c r="A14" s="76" t="s">
        <v>125</v>
      </c>
      <c r="B14" s="73" t="s">
        <v>520</v>
      </c>
      <c r="C14" s="74">
        <v>66</v>
      </c>
      <c r="D14" s="75">
        <v>8</v>
      </c>
    </row>
    <row r="15" spans="1:4" x14ac:dyDescent="0.3">
      <c r="A15" s="76" t="s">
        <v>127</v>
      </c>
      <c r="B15" s="73" t="s">
        <v>520</v>
      </c>
      <c r="C15" s="74">
        <v>65</v>
      </c>
      <c r="D15" s="75">
        <v>9</v>
      </c>
    </row>
    <row r="16" spans="1:4" x14ac:dyDescent="0.3">
      <c r="A16" s="78" t="s">
        <v>129</v>
      </c>
      <c r="B16" s="79" t="s">
        <v>90</v>
      </c>
      <c r="C16" s="74">
        <v>52</v>
      </c>
      <c r="D16" s="75">
        <v>22</v>
      </c>
    </row>
    <row r="17" spans="1:4" x14ac:dyDescent="0.3">
      <c r="A17" s="76" t="s">
        <v>131</v>
      </c>
      <c r="B17" s="73" t="s">
        <v>520</v>
      </c>
      <c r="C17" s="74">
        <v>64</v>
      </c>
      <c r="D17" s="75">
        <v>10</v>
      </c>
    </row>
    <row r="18" spans="1:4" x14ac:dyDescent="0.3">
      <c r="A18" s="76" t="s">
        <v>132</v>
      </c>
      <c r="B18" s="73" t="s">
        <v>520</v>
      </c>
      <c r="C18" s="74">
        <v>66</v>
      </c>
      <c r="D18" s="75">
        <v>8</v>
      </c>
    </row>
    <row r="19" spans="1:4" x14ac:dyDescent="0.3">
      <c r="A19" s="76" t="s">
        <v>133</v>
      </c>
      <c r="B19" s="73" t="s">
        <v>134</v>
      </c>
      <c r="C19" s="74">
        <v>67</v>
      </c>
      <c r="D19" s="75">
        <v>7</v>
      </c>
    </row>
    <row r="20" spans="1:4" x14ac:dyDescent="0.3">
      <c r="A20" s="76" t="s">
        <v>140</v>
      </c>
      <c r="B20" s="73" t="s">
        <v>134</v>
      </c>
      <c r="C20" s="74">
        <v>68</v>
      </c>
      <c r="D20" s="75">
        <v>6</v>
      </c>
    </row>
    <row r="21" spans="1:4" x14ac:dyDescent="0.3">
      <c r="A21" s="76" t="s">
        <v>145</v>
      </c>
      <c r="B21" s="73" t="s">
        <v>134</v>
      </c>
      <c r="C21" s="74">
        <v>68</v>
      </c>
      <c r="D21" s="75">
        <v>6</v>
      </c>
    </row>
    <row r="22" spans="1:4" x14ac:dyDescent="0.3">
      <c r="A22" s="80" t="s">
        <v>147</v>
      </c>
      <c r="B22" s="73" t="s">
        <v>134</v>
      </c>
      <c r="C22" s="74">
        <v>68</v>
      </c>
      <c r="D22" s="75">
        <v>6</v>
      </c>
    </row>
    <row r="23" spans="1:4" x14ac:dyDescent="0.3">
      <c r="A23" s="78" t="s">
        <v>148</v>
      </c>
      <c r="B23" s="79" t="s">
        <v>90</v>
      </c>
      <c r="C23" s="74">
        <v>51</v>
      </c>
      <c r="D23" s="75">
        <v>23</v>
      </c>
    </row>
    <row r="24" spans="1:4" x14ac:dyDescent="0.3">
      <c r="A24" s="80" t="s">
        <v>149</v>
      </c>
      <c r="B24" s="73" t="s">
        <v>134</v>
      </c>
      <c r="C24" s="74">
        <v>68</v>
      </c>
      <c r="D24" s="75">
        <v>6</v>
      </c>
    </row>
    <row r="25" spans="1:4" x14ac:dyDescent="0.3">
      <c r="A25" s="76" t="s">
        <v>151</v>
      </c>
      <c r="B25" s="73" t="s">
        <v>134</v>
      </c>
      <c r="C25" s="74">
        <v>68</v>
      </c>
      <c r="D25" s="75">
        <v>6</v>
      </c>
    </row>
    <row r="26" spans="1:4" x14ac:dyDescent="0.3">
      <c r="A26" s="76" t="s">
        <v>156</v>
      </c>
      <c r="B26" s="73" t="s">
        <v>134</v>
      </c>
      <c r="C26" s="74">
        <v>68</v>
      </c>
      <c r="D26" s="75">
        <v>6</v>
      </c>
    </row>
    <row r="27" spans="1:4" x14ac:dyDescent="0.3">
      <c r="A27" s="76" t="s">
        <v>161</v>
      </c>
      <c r="B27" s="73" t="s">
        <v>134</v>
      </c>
      <c r="C27" s="74">
        <v>68</v>
      </c>
      <c r="D27" s="75">
        <v>6</v>
      </c>
    </row>
    <row r="28" spans="1:4" x14ac:dyDescent="0.3">
      <c r="A28" s="76" t="s">
        <v>163</v>
      </c>
      <c r="B28" s="73" t="s">
        <v>521</v>
      </c>
      <c r="C28" s="74">
        <v>58</v>
      </c>
      <c r="D28" s="75">
        <v>16</v>
      </c>
    </row>
    <row r="29" spans="1:4" x14ac:dyDescent="0.3">
      <c r="A29" s="76" t="s">
        <v>164</v>
      </c>
      <c r="B29" s="73" t="s">
        <v>521</v>
      </c>
      <c r="C29" s="74">
        <v>63</v>
      </c>
      <c r="D29" s="75">
        <v>11</v>
      </c>
    </row>
    <row r="30" spans="1:4" x14ac:dyDescent="0.3">
      <c r="A30" s="76" t="s">
        <v>165</v>
      </c>
      <c r="B30" s="73" t="s">
        <v>521</v>
      </c>
      <c r="C30" s="74">
        <v>58</v>
      </c>
      <c r="D30" s="75">
        <v>16</v>
      </c>
    </row>
    <row r="31" spans="1:4" x14ac:dyDescent="0.3">
      <c r="A31" s="76" t="s">
        <v>166</v>
      </c>
      <c r="B31" s="73" t="s">
        <v>521</v>
      </c>
      <c r="C31" s="74">
        <v>57</v>
      </c>
      <c r="D31" s="75">
        <v>17</v>
      </c>
    </row>
    <row r="32" spans="1:4" x14ac:dyDescent="0.3">
      <c r="A32" s="76" t="s">
        <v>167</v>
      </c>
      <c r="B32" s="73" t="s">
        <v>521</v>
      </c>
      <c r="C32" s="74">
        <v>58</v>
      </c>
      <c r="D32" s="75">
        <v>16</v>
      </c>
    </row>
    <row r="33" spans="1:4" x14ac:dyDescent="0.3">
      <c r="A33" s="76" t="s">
        <v>168</v>
      </c>
      <c r="B33" s="73" t="s">
        <v>521</v>
      </c>
      <c r="C33" s="74">
        <v>57</v>
      </c>
      <c r="D33" s="75">
        <v>17</v>
      </c>
    </row>
    <row r="34" spans="1:4" x14ac:dyDescent="0.3">
      <c r="A34" s="76" t="s">
        <v>169</v>
      </c>
      <c r="B34" s="73" t="s">
        <v>521</v>
      </c>
      <c r="C34" s="74">
        <v>61</v>
      </c>
      <c r="D34" s="75">
        <v>13</v>
      </c>
    </row>
    <row r="35" spans="1:4" x14ac:dyDescent="0.3">
      <c r="A35" s="76" t="s">
        <v>170</v>
      </c>
      <c r="B35" s="73" t="s">
        <v>521</v>
      </c>
      <c r="C35" s="74">
        <v>60</v>
      </c>
      <c r="D35" s="75">
        <v>14</v>
      </c>
    </row>
    <row r="36" spans="1:4" x14ac:dyDescent="0.3">
      <c r="A36" s="76" t="s">
        <v>171</v>
      </c>
      <c r="B36" s="73" t="s">
        <v>521</v>
      </c>
      <c r="C36" s="74">
        <v>58</v>
      </c>
      <c r="D36" s="75">
        <v>16</v>
      </c>
    </row>
    <row r="37" spans="1:4" x14ac:dyDescent="0.3">
      <c r="A37" s="76" t="s">
        <v>172</v>
      </c>
      <c r="B37" s="73" t="s">
        <v>521</v>
      </c>
      <c r="C37" s="74">
        <v>61</v>
      </c>
      <c r="D37" s="75">
        <v>13</v>
      </c>
    </row>
    <row r="38" spans="1:4" x14ac:dyDescent="0.3">
      <c r="A38" s="76" t="s">
        <v>173</v>
      </c>
      <c r="B38" s="73" t="s">
        <v>174</v>
      </c>
      <c r="C38" s="74">
        <v>71</v>
      </c>
      <c r="D38" s="75">
        <v>3</v>
      </c>
    </row>
    <row r="39" spans="1:4" x14ac:dyDescent="0.3">
      <c r="A39" s="76" t="s">
        <v>178</v>
      </c>
      <c r="B39" s="73" t="s">
        <v>174</v>
      </c>
      <c r="C39" s="74">
        <v>71</v>
      </c>
      <c r="D39" s="75">
        <v>3</v>
      </c>
    </row>
    <row r="40" spans="1:4" x14ac:dyDescent="0.3">
      <c r="A40" s="76" t="s">
        <v>181</v>
      </c>
      <c r="B40" s="73" t="s">
        <v>182</v>
      </c>
      <c r="C40" s="74">
        <v>68</v>
      </c>
      <c r="D40" s="75">
        <v>6</v>
      </c>
    </row>
    <row r="41" spans="1:4" x14ac:dyDescent="0.3">
      <c r="A41" s="76" t="s">
        <v>184</v>
      </c>
      <c r="B41" s="73" t="s">
        <v>182</v>
      </c>
      <c r="C41" s="74">
        <v>68</v>
      </c>
      <c r="D41" s="75">
        <v>6</v>
      </c>
    </row>
    <row r="42" spans="1:4" x14ac:dyDescent="0.3">
      <c r="A42" s="76" t="s">
        <v>187</v>
      </c>
      <c r="B42" s="73" t="s">
        <v>182</v>
      </c>
      <c r="C42" s="74">
        <v>68</v>
      </c>
      <c r="D42" s="75">
        <v>6</v>
      </c>
    </row>
    <row r="43" spans="1:4" x14ac:dyDescent="0.3">
      <c r="A43" s="76" t="s">
        <v>188</v>
      </c>
      <c r="B43" s="73" t="s">
        <v>182</v>
      </c>
      <c r="C43" s="74">
        <v>68</v>
      </c>
      <c r="D43" s="75">
        <v>6</v>
      </c>
    </row>
    <row r="44" spans="1:4" x14ac:dyDescent="0.3">
      <c r="A44" s="76" t="s">
        <v>189</v>
      </c>
      <c r="B44" s="73" t="s">
        <v>182</v>
      </c>
      <c r="C44" s="74">
        <v>69</v>
      </c>
      <c r="D44" s="75">
        <v>5</v>
      </c>
    </row>
    <row r="45" spans="1:4" x14ac:dyDescent="0.3">
      <c r="A45" s="76" t="s">
        <v>191</v>
      </c>
      <c r="B45" s="73" t="s">
        <v>182</v>
      </c>
      <c r="C45" s="74">
        <v>68</v>
      </c>
      <c r="D45" s="75">
        <v>6</v>
      </c>
    </row>
    <row r="46" spans="1:4" x14ac:dyDescent="0.3">
      <c r="A46" s="76" t="s">
        <v>192</v>
      </c>
      <c r="B46" s="73" t="s">
        <v>182</v>
      </c>
      <c r="C46" s="74">
        <v>68</v>
      </c>
      <c r="D46" s="75">
        <v>6</v>
      </c>
    </row>
    <row r="47" spans="1:4" x14ac:dyDescent="0.3">
      <c r="A47" s="76" t="s">
        <v>193</v>
      </c>
      <c r="B47" s="73" t="s">
        <v>182</v>
      </c>
      <c r="C47" s="74">
        <v>68</v>
      </c>
      <c r="D47" s="75">
        <v>6</v>
      </c>
    </row>
    <row r="48" spans="1:4" x14ac:dyDescent="0.3">
      <c r="A48" s="76" t="s">
        <v>194</v>
      </c>
      <c r="B48" s="73" t="s">
        <v>182</v>
      </c>
      <c r="C48" s="74">
        <v>69</v>
      </c>
      <c r="D48" s="75">
        <v>5</v>
      </c>
    </row>
    <row r="49" spans="1:4" x14ac:dyDescent="0.3">
      <c r="A49" s="76" t="s">
        <v>196</v>
      </c>
      <c r="B49" s="73" t="s">
        <v>182</v>
      </c>
      <c r="C49" s="74">
        <v>69</v>
      </c>
      <c r="D49" s="75">
        <v>5</v>
      </c>
    </row>
    <row r="50" spans="1:4" x14ac:dyDescent="0.3">
      <c r="A50" s="76" t="s">
        <v>198</v>
      </c>
      <c r="B50" s="73" t="s">
        <v>182</v>
      </c>
      <c r="C50" s="74">
        <v>69</v>
      </c>
      <c r="D50" s="75">
        <v>5</v>
      </c>
    </row>
    <row r="51" spans="1:4" x14ac:dyDescent="0.3">
      <c r="A51" s="76" t="s">
        <v>199</v>
      </c>
      <c r="B51" s="73" t="s">
        <v>182</v>
      </c>
      <c r="C51" s="74">
        <v>69</v>
      </c>
      <c r="D51" s="75">
        <v>5</v>
      </c>
    </row>
    <row r="52" spans="1:4" x14ac:dyDescent="0.3">
      <c r="A52" s="76" t="s">
        <v>201</v>
      </c>
      <c r="B52" s="73" t="s">
        <v>182</v>
      </c>
      <c r="C52" s="74">
        <v>69</v>
      </c>
      <c r="D52" s="75">
        <v>5</v>
      </c>
    </row>
    <row r="53" spans="1:4" x14ac:dyDescent="0.3">
      <c r="A53" s="76" t="s">
        <v>205</v>
      </c>
      <c r="B53" s="73" t="s">
        <v>522</v>
      </c>
      <c r="C53" s="74">
        <v>64</v>
      </c>
      <c r="D53" s="75">
        <v>10</v>
      </c>
    </row>
    <row r="54" spans="1:4" x14ac:dyDescent="0.3">
      <c r="A54" s="76" t="s">
        <v>207</v>
      </c>
      <c r="B54" s="73" t="s">
        <v>522</v>
      </c>
      <c r="C54" s="74">
        <v>64</v>
      </c>
      <c r="D54" s="75">
        <v>10</v>
      </c>
    </row>
    <row r="55" spans="1:4" x14ac:dyDescent="0.3">
      <c r="A55" s="76" t="s">
        <v>209</v>
      </c>
      <c r="B55" s="73" t="s">
        <v>522</v>
      </c>
      <c r="C55" s="74">
        <v>64</v>
      </c>
      <c r="D55" s="75">
        <v>10</v>
      </c>
    </row>
    <row r="56" spans="1:4" x14ac:dyDescent="0.3">
      <c r="A56" s="76" t="s">
        <v>210</v>
      </c>
      <c r="B56" s="73" t="s">
        <v>522</v>
      </c>
      <c r="C56" s="74">
        <v>64</v>
      </c>
      <c r="D56" s="75">
        <v>10</v>
      </c>
    </row>
    <row r="57" spans="1:4" x14ac:dyDescent="0.3">
      <c r="A57" s="76" t="s">
        <v>211</v>
      </c>
      <c r="B57" s="73" t="s">
        <v>522</v>
      </c>
      <c r="C57" s="74">
        <v>64</v>
      </c>
      <c r="D57" s="75">
        <v>10</v>
      </c>
    </row>
    <row r="58" spans="1:4" x14ac:dyDescent="0.3">
      <c r="A58" s="76" t="s">
        <v>212</v>
      </c>
      <c r="B58" s="73" t="s">
        <v>522</v>
      </c>
      <c r="C58" s="74">
        <v>64</v>
      </c>
      <c r="D58" s="75">
        <v>10</v>
      </c>
    </row>
    <row r="59" spans="1:4" x14ac:dyDescent="0.3">
      <c r="A59" s="76" t="s">
        <v>213</v>
      </c>
      <c r="B59" s="73" t="s">
        <v>522</v>
      </c>
      <c r="C59" s="74">
        <v>64</v>
      </c>
      <c r="D59" s="75">
        <v>10</v>
      </c>
    </row>
    <row r="60" spans="1:4" x14ac:dyDescent="0.3">
      <c r="A60" s="76" t="s">
        <v>214</v>
      </c>
      <c r="B60" s="73" t="s">
        <v>522</v>
      </c>
      <c r="C60" s="74">
        <v>63</v>
      </c>
      <c r="D60" s="75">
        <v>11</v>
      </c>
    </row>
    <row r="61" spans="1:4" x14ac:dyDescent="0.3">
      <c r="A61" s="76" t="s">
        <v>215</v>
      </c>
      <c r="B61" s="73" t="s">
        <v>522</v>
      </c>
      <c r="C61" s="74">
        <v>63</v>
      </c>
      <c r="D61" s="75">
        <v>11</v>
      </c>
    </row>
    <row r="62" spans="1:4" x14ac:dyDescent="0.3">
      <c r="A62" s="76" t="s">
        <v>216</v>
      </c>
      <c r="B62" s="73" t="s">
        <v>522</v>
      </c>
      <c r="C62" s="74">
        <v>64</v>
      </c>
      <c r="D62" s="75">
        <v>10</v>
      </c>
    </row>
    <row r="63" spans="1:4" x14ac:dyDescent="0.3">
      <c r="A63" s="76" t="s">
        <v>217</v>
      </c>
      <c r="B63" s="73" t="s">
        <v>522</v>
      </c>
      <c r="C63" s="74">
        <v>63</v>
      </c>
      <c r="D63" s="75">
        <v>11</v>
      </c>
    </row>
    <row r="64" spans="1:4" x14ac:dyDescent="0.3">
      <c r="A64" s="76" t="s">
        <v>218</v>
      </c>
      <c r="B64" s="73" t="s">
        <v>522</v>
      </c>
      <c r="C64" s="74">
        <v>62</v>
      </c>
      <c r="D64" s="75">
        <v>12</v>
      </c>
    </row>
    <row r="65" spans="1:4" x14ac:dyDescent="0.3">
      <c r="A65" s="76" t="s">
        <v>219</v>
      </c>
      <c r="B65" s="73" t="s">
        <v>522</v>
      </c>
      <c r="C65" s="74">
        <v>63</v>
      </c>
      <c r="D65" s="75">
        <v>11</v>
      </c>
    </row>
    <row r="66" spans="1:4" x14ac:dyDescent="0.3">
      <c r="A66" s="76" t="s">
        <v>220</v>
      </c>
      <c r="B66" s="73" t="s">
        <v>522</v>
      </c>
      <c r="C66" s="74">
        <v>64</v>
      </c>
      <c r="D66" s="75">
        <v>10</v>
      </c>
    </row>
    <row r="67" spans="1:4" x14ac:dyDescent="0.3">
      <c r="A67" s="76" t="s">
        <v>221</v>
      </c>
      <c r="B67" s="73" t="s">
        <v>522</v>
      </c>
      <c r="C67" s="74">
        <v>63</v>
      </c>
      <c r="D67" s="75">
        <v>11</v>
      </c>
    </row>
    <row r="68" spans="1:4" x14ac:dyDescent="0.3">
      <c r="A68" s="76" t="s">
        <v>222</v>
      </c>
      <c r="B68" s="73" t="s">
        <v>522</v>
      </c>
      <c r="C68" s="74">
        <v>63</v>
      </c>
      <c r="D68" s="75">
        <v>11</v>
      </c>
    </row>
    <row r="69" spans="1:4" x14ac:dyDescent="0.3">
      <c r="A69" s="76" t="s">
        <v>223</v>
      </c>
      <c r="B69" s="73" t="s">
        <v>522</v>
      </c>
      <c r="C69" s="74">
        <v>63</v>
      </c>
      <c r="D69" s="75">
        <v>11</v>
      </c>
    </row>
    <row r="70" spans="1:4" x14ac:dyDescent="0.3">
      <c r="A70" s="76" t="s">
        <v>224</v>
      </c>
      <c r="B70" s="73" t="s">
        <v>522</v>
      </c>
      <c r="C70" s="74">
        <v>64</v>
      </c>
      <c r="D70" s="75">
        <v>10</v>
      </c>
    </row>
    <row r="71" spans="1:4" x14ac:dyDescent="0.3">
      <c r="A71" s="76" t="s">
        <v>225</v>
      </c>
      <c r="B71" s="73" t="s">
        <v>522</v>
      </c>
      <c r="C71" s="74">
        <v>64</v>
      </c>
      <c r="D71" s="75">
        <v>10</v>
      </c>
    </row>
    <row r="72" spans="1:4" x14ac:dyDescent="0.3">
      <c r="A72" s="76" t="s">
        <v>226</v>
      </c>
      <c r="B72" s="73" t="s">
        <v>522</v>
      </c>
      <c r="C72" s="74">
        <v>64</v>
      </c>
      <c r="D72" s="75">
        <v>10</v>
      </c>
    </row>
    <row r="73" spans="1:4" x14ac:dyDescent="0.3">
      <c r="A73" s="76" t="s">
        <v>227</v>
      </c>
      <c r="B73" s="73" t="s">
        <v>522</v>
      </c>
      <c r="C73" s="74">
        <v>64</v>
      </c>
      <c r="D73" s="75">
        <v>10</v>
      </c>
    </row>
    <row r="74" spans="1:4" x14ac:dyDescent="0.3">
      <c r="A74" s="76" t="s">
        <v>228</v>
      </c>
      <c r="B74" s="73" t="s">
        <v>522</v>
      </c>
      <c r="C74" s="74">
        <v>64</v>
      </c>
      <c r="D74" s="75">
        <v>10</v>
      </c>
    </row>
    <row r="75" spans="1:4" x14ac:dyDescent="0.3">
      <c r="A75" s="76" t="s">
        <v>229</v>
      </c>
      <c r="B75" s="73" t="s">
        <v>522</v>
      </c>
      <c r="C75" s="74">
        <v>63</v>
      </c>
      <c r="D75" s="75">
        <v>11</v>
      </c>
    </row>
    <row r="76" spans="1:4" x14ac:dyDescent="0.3">
      <c r="A76" s="76" t="s">
        <v>230</v>
      </c>
      <c r="B76" s="73" t="s">
        <v>522</v>
      </c>
      <c r="C76" s="74">
        <v>64</v>
      </c>
      <c r="D76" s="75">
        <v>10</v>
      </c>
    </row>
    <row r="77" spans="1:4" x14ac:dyDescent="0.3">
      <c r="A77" s="76" t="s">
        <v>231</v>
      </c>
      <c r="B77" s="73" t="s">
        <v>522</v>
      </c>
      <c r="C77" s="74">
        <v>62</v>
      </c>
      <c r="D77" s="75">
        <v>12</v>
      </c>
    </row>
    <row r="78" spans="1:4" x14ac:dyDescent="0.3">
      <c r="A78" s="76" t="s">
        <v>232</v>
      </c>
      <c r="B78" s="79" t="s">
        <v>233</v>
      </c>
      <c r="C78" s="74">
        <v>68</v>
      </c>
      <c r="D78" s="75">
        <v>6</v>
      </c>
    </row>
    <row r="79" spans="1:4" x14ac:dyDescent="0.3">
      <c r="A79" s="76" t="s">
        <v>236</v>
      </c>
      <c r="B79" s="79" t="s">
        <v>233</v>
      </c>
      <c r="C79" s="74">
        <v>70</v>
      </c>
      <c r="D79" s="75">
        <v>4</v>
      </c>
    </row>
    <row r="80" spans="1:4" x14ac:dyDescent="0.3">
      <c r="A80" s="76" t="s">
        <v>237</v>
      </c>
      <c r="B80" s="79" t="s">
        <v>233</v>
      </c>
      <c r="C80" s="74">
        <v>70</v>
      </c>
      <c r="D80" s="75">
        <v>4</v>
      </c>
    </row>
    <row r="81" spans="1:4" x14ac:dyDescent="0.3">
      <c r="A81" s="76" t="s">
        <v>240</v>
      </c>
      <c r="B81" s="79" t="s">
        <v>233</v>
      </c>
      <c r="C81" s="74">
        <v>67</v>
      </c>
      <c r="D81" s="75">
        <v>7</v>
      </c>
    </row>
    <row r="82" spans="1:4" x14ac:dyDescent="0.3">
      <c r="A82" s="76" t="s">
        <v>242</v>
      </c>
      <c r="B82" s="79" t="s">
        <v>233</v>
      </c>
      <c r="C82" s="74">
        <v>70</v>
      </c>
      <c r="D82" s="75">
        <v>4</v>
      </c>
    </row>
    <row r="83" spans="1:4" x14ac:dyDescent="0.3">
      <c r="A83" s="76" t="s">
        <v>243</v>
      </c>
      <c r="B83" s="79" t="s">
        <v>233</v>
      </c>
      <c r="C83" s="74">
        <v>71</v>
      </c>
      <c r="D83" s="75">
        <v>3</v>
      </c>
    </row>
    <row r="84" spans="1:4" x14ac:dyDescent="0.3">
      <c r="A84" s="76" t="s">
        <v>244</v>
      </c>
      <c r="B84" s="79" t="s">
        <v>233</v>
      </c>
      <c r="C84" s="74">
        <v>70</v>
      </c>
      <c r="D84" s="75">
        <v>4</v>
      </c>
    </row>
    <row r="85" spans="1:4" x14ac:dyDescent="0.3">
      <c r="A85" s="76" t="s">
        <v>245</v>
      </c>
      <c r="B85" s="79" t="s">
        <v>233</v>
      </c>
      <c r="C85" s="74">
        <v>71</v>
      </c>
      <c r="D85" s="75">
        <v>3</v>
      </c>
    </row>
    <row r="86" spans="1:4" x14ac:dyDescent="0.3">
      <c r="A86" s="76" t="s">
        <v>248</v>
      </c>
      <c r="B86" s="79" t="s">
        <v>233</v>
      </c>
      <c r="C86" s="74">
        <v>70</v>
      </c>
      <c r="D86" s="75">
        <v>4</v>
      </c>
    </row>
    <row r="87" spans="1:4" x14ac:dyDescent="0.3">
      <c r="A87" s="76" t="s">
        <v>250</v>
      </c>
      <c r="B87" s="79" t="s">
        <v>251</v>
      </c>
      <c r="C87" s="74">
        <v>68</v>
      </c>
      <c r="D87" s="75">
        <v>6</v>
      </c>
    </row>
    <row r="88" spans="1:4" x14ac:dyDescent="0.3">
      <c r="A88" s="76" t="s">
        <v>253</v>
      </c>
      <c r="B88" s="79" t="s">
        <v>251</v>
      </c>
      <c r="C88" s="74">
        <v>68</v>
      </c>
      <c r="D88" s="75">
        <v>6</v>
      </c>
    </row>
    <row r="89" spans="1:4" x14ac:dyDescent="0.3">
      <c r="A89" s="76" t="s">
        <v>254</v>
      </c>
      <c r="B89" s="79" t="s">
        <v>251</v>
      </c>
      <c r="C89" s="74">
        <v>68</v>
      </c>
      <c r="D89" s="75">
        <v>6</v>
      </c>
    </row>
    <row r="90" spans="1:4" x14ac:dyDescent="0.3">
      <c r="A90" s="76" t="s">
        <v>255</v>
      </c>
      <c r="B90" s="79" t="s">
        <v>251</v>
      </c>
      <c r="C90" s="74">
        <v>67</v>
      </c>
      <c r="D90" s="75">
        <v>7</v>
      </c>
    </row>
    <row r="91" spans="1:4" x14ac:dyDescent="0.3">
      <c r="A91" s="76" t="s">
        <v>257</v>
      </c>
      <c r="B91" s="79" t="s">
        <v>251</v>
      </c>
      <c r="C91" s="74">
        <v>66</v>
      </c>
      <c r="D91" s="75">
        <v>8</v>
      </c>
    </row>
    <row r="92" spans="1:4" x14ac:dyDescent="0.3">
      <c r="A92" s="76" t="s">
        <v>258</v>
      </c>
      <c r="B92" s="79" t="s">
        <v>251</v>
      </c>
      <c r="C92" s="74">
        <v>67</v>
      </c>
      <c r="D92" s="75">
        <v>7</v>
      </c>
    </row>
    <row r="93" spans="1:4" x14ac:dyDescent="0.3">
      <c r="A93" s="78" t="s">
        <v>259</v>
      </c>
      <c r="B93" s="79" t="s">
        <v>90</v>
      </c>
      <c r="C93" s="74">
        <v>57</v>
      </c>
      <c r="D93" s="75">
        <v>17</v>
      </c>
    </row>
    <row r="94" spans="1:4" x14ac:dyDescent="0.3">
      <c r="A94" s="78" t="s">
        <v>261</v>
      </c>
      <c r="B94" s="79" t="s">
        <v>90</v>
      </c>
      <c r="C94" s="74">
        <v>57</v>
      </c>
      <c r="D94" s="75">
        <v>17</v>
      </c>
    </row>
    <row r="95" spans="1:4" x14ac:dyDescent="0.3">
      <c r="A95" s="78" t="s">
        <v>262</v>
      </c>
      <c r="B95" s="79" t="s">
        <v>90</v>
      </c>
      <c r="C95" s="74">
        <v>58</v>
      </c>
      <c r="D95" s="75">
        <v>16</v>
      </c>
    </row>
    <row r="96" spans="1:4" x14ac:dyDescent="0.3">
      <c r="A96" s="78" t="s">
        <v>263</v>
      </c>
      <c r="B96" s="79" t="s">
        <v>90</v>
      </c>
      <c r="C96" s="74">
        <v>57</v>
      </c>
      <c r="D96" s="75">
        <v>17</v>
      </c>
    </row>
    <row r="97" spans="1:4" x14ac:dyDescent="0.3">
      <c r="A97" s="78" t="s">
        <v>264</v>
      </c>
      <c r="B97" s="79" t="s">
        <v>90</v>
      </c>
      <c r="C97" s="74">
        <v>57</v>
      </c>
      <c r="D97" s="75">
        <v>17</v>
      </c>
    </row>
    <row r="98" spans="1:4" x14ac:dyDescent="0.3">
      <c r="A98" s="78" t="s">
        <v>265</v>
      </c>
      <c r="B98" s="79" t="s">
        <v>90</v>
      </c>
      <c r="C98" s="74">
        <v>58</v>
      </c>
      <c r="D98" s="75">
        <v>16</v>
      </c>
    </row>
    <row r="99" spans="1:4" x14ac:dyDescent="0.3">
      <c r="A99" s="76" t="s">
        <v>267</v>
      </c>
      <c r="B99" s="73" t="s">
        <v>134</v>
      </c>
      <c r="C99" s="74">
        <v>68</v>
      </c>
      <c r="D99" s="75">
        <v>6</v>
      </c>
    </row>
    <row r="100" spans="1:4" x14ac:dyDescent="0.3">
      <c r="A100" s="78" t="s">
        <v>268</v>
      </c>
      <c r="B100" s="79" t="s">
        <v>90</v>
      </c>
      <c r="C100" s="74">
        <v>55</v>
      </c>
      <c r="D100" s="75">
        <v>19</v>
      </c>
    </row>
    <row r="101" spans="1:4" x14ac:dyDescent="0.3">
      <c r="A101" s="78" t="s">
        <v>269</v>
      </c>
      <c r="B101" s="79" t="s">
        <v>90</v>
      </c>
      <c r="C101" s="74">
        <v>53</v>
      </c>
      <c r="D101" s="75">
        <v>21</v>
      </c>
    </row>
    <row r="102" spans="1:4" x14ac:dyDescent="0.3">
      <c r="A102" s="78" t="s">
        <v>270</v>
      </c>
      <c r="B102" s="79" t="s">
        <v>90</v>
      </c>
      <c r="C102" s="74">
        <v>53</v>
      </c>
      <c r="D102" s="75">
        <v>21</v>
      </c>
    </row>
    <row r="103" spans="1:4" x14ac:dyDescent="0.3">
      <c r="A103" s="78" t="s">
        <v>271</v>
      </c>
      <c r="B103" s="79" t="s">
        <v>90</v>
      </c>
      <c r="C103" s="74">
        <v>55</v>
      </c>
      <c r="D103" s="75">
        <v>19</v>
      </c>
    </row>
    <row r="104" spans="1:4" x14ac:dyDescent="0.3">
      <c r="A104" s="78" t="s">
        <v>272</v>
      </c>
      <c r="B104" s="79" t="s">
        <v>90</v>
      </c>
      <c r="C104" s="74">
        <v>55</v>
      </c>
      <c r="D104" s="75">
        <v>19</v>
      </c>
    </row>
    <row r="105" spans="1:4" x14ac:dyDescent="0.3">
      <c r="A105" s="78" t="s">
        <v>273</v>
      </c>
      <c r="B105" s="79" t="s">
        <v>90</v>
      </c>
      <c r="C105" s="74">
        <v>56</v>
      </c>
      <c r="D105" s="75">
        <v>18</v>
      </c>
    </row>
    <row r="106" spans="1:4" x14ac:dyDescent="0.3">
      <c r="A106" s="78" t="s">
        <v>274</v>
      </c>
      <c r="B106" s="79" t="s">
        <v>90</v>
      </c>
      <c r="C106" s="74">
        <v>51</v>
      </c>
      <c r="D106" s="75">
        <v>23</v>
      </c>
    </row>
    <row r="107" spans="1:4" x14ac:dyDescent="0.3">
      <c r="A107" s="78" t="s">
        <v>275</v>
      </c>
      <c r="B107" s="79" t="s">
        <v>90</v>
      </c>
      <c r="C107" s="74">
        <v>54</v>
      </c>
      <c r="D107" s="75">
        <v>20</v>
      </c>
    </row>
    <row r="108" spans="1:4" x14ac:dyDescent="0.3">
      <c r="A108" s="78" t="s">
        <v>276</v>
      </c>
      <c r="B108" s="79" t="s">
        <v>90</v>
      </c>
      <c r="C108" s="74">
        <v>53</v>
      </c>
      <c r="D108" s="75">
        <v>21</v>
      </c>
    </row>
    <row r="109" spans="1:4" x14ac:dyDescent="0.3">
      <c r="A109" s="78" t="s">
        <v>277</v>
      </c>
      <c r="B109" s="79" t="s">
        <v>90</v>
      </c>
      <c r="C109" s="74">
        <v>56</v>
      </c>
      <c r="D109" s="75">
        <v>18</v>
      </c>
    </row>
    <row r="110" spans="1:4" x14ac:dyDescent="0.3">
      <c r="A110" s="78" t="s">
        <v>278</v>
      </c>
      <c r="B110" s="79" t="s">
        <v>90</v>
      </c>
      <c r="C110" s="74">
        <v>54</v>
      </c>
      <c r="D110" s="75">
        <v>20</v>
      </c>
    </row>
    <row r="111" spans="1:4" x14ac:dyDescent="0.3">
      <c r="A111" s="78" t="s">
        <v>279</v>
      </c>
      <c r="B111" s="79" t="s">
        <v>90</v>
      </c>
      <c r="C111" s="74">
        <v>55</v>
      </c>
      <c r="D111" s="75">
        <v>19</v>
      </c>
    </row>
    <row r="112" spans="1:4" x14ac:dyDescent="0.3">
      <c r="A112" s="76" t="s">
        <v>280</v>
      </c>
      <c r="B112" s="73" t="s">
        <v>520</v>
      </c>
      <c r="C112" s="74">
        <v>68</v>
      </c>
      <c r="D112" s="75">
        <v>6</v>
      </c>
    </row>
    <row r="113" spans="1:4" x14ac:dyDescent="0.3">
      <c r="A113" s="78" t="s">
        <v>281</v>
      </c>
      <c r="B113" s="79" t="s">
        <v>90</v>
      </c>
      <c r="C113" s="74">
        <v>54</v>
      </c>
      <c r="D113" s="75">
        <v>20</v>
      </c>
    </row>
    <row r="114" spans="1:4" x14ac:dyDescent="0.3">
      <c r="A114" s="76" t="s">
        <v>282</v>
      </c>
      <c r="B114" s="79" t="s">
        <v>283</v>
      </c>
      <c r="C114" s="74">
        <v>68</v>
      </c>
      <c r="D114" s="75">
        <v>6</v>
      </c>
    </row>
    <row r="115" spans="1:4" x14ac:dyDescent="0.3">
      <c r="A115" s="76" t="s">
        <v>285</v>
      </c>
      <c r="B115" s="79" t="s">
        <v>283</v>
      </c>
      <c r="C115" s="74">
        <v>68</v>
      </c>
      <c r="D115" s="75">
        <v>6</v>
      </c>
    </row>
    <row r="116" spans="1:4" x14ac:dyDescent="0.3">
      <c r="A116" s="76" t="s">
        <v>286</v>
      </c>
      <c r="B116" s="79" t="s">
        <v>283</v>
      </c>
      <c r="C116" s="74">
        <v>68</v>
      </c>
      <c r="D116" s="75">
        <v>6</v>
      </c>
    </row>
    <row r="117" spans="1:4" x14ac:dyDescent="0.3">
      <c r="A117" s="76" t="s">
        <v>287</v>
      </c>
      <c r="B117" s="79" t="s">
        <v>283</v>
      </c>
      <c r="C117" s="74">
        <v>67</v>
      </c>
      <c r="D117" s="75">
        <v>7</v>
      </c>
    </row>
    <row r="118" spans="1:4" x14ac:dyDescent="0.3">
      <c r="A118" s="76" t="s">
        <v>289</v>
      </c>
      <c r="B118" s="79" t="s">
        <v>283</v>
      </c>
      <c r="C118" s="74">
        <v>69</v>
      </c>
      <c r="D118" s="75">
        <v>5</v>
      </c>
    </row>
    <row r="119" spans="1:4" x14ac:dyDescent="0.3">
      <c r="A119" s="76" t="s">
        <v>291</v>
      </c>
      <c r="B119" s="79" t="s">
        <v>292</v>
      </c>
      <c r="C119" s="74">
        <v>70</v>
      </c>
      <c r="D119" s="75">
        <v>4</v>
      </c>
    </row>
    <row r="120" spans="1:4" x14ac:dyDescent="0.3">
      <c r="A120" s="76" t="s">
        <v>293</v>
      </c>
      <c r="B120" s="79" t="s">
        <v>292</v>
      </c>
      <c r="C120" s="74">
        <v>70</v>
      </c>
      <c r="D120" s="75">
        <v>4</v>
      </c>
    </row>
    <row r="121" spans="1:4" x14ac:dyDescent="0.3">
      <c r="A121" s="76" t="s">
        <v>294</v>
      </c>
      <c r="B121" s="79" t="s">
        <v>292</v>
      </c>
      <c r="C121" s="74">
        <v>70</v>
      </c>
      <c r="D121" s="75">
        <v>4</v>
      </c>
    </row>
    <row r="122" spans="1:4" x14ac:dyDescent="0.3">
      <c r="A122" s="76" t="s">
        <v>295</v>
      </c>
      <c r="B122" s="79" t="s">
        <v>296</v>
      </c>
      <c r="C122" s="74">
        <v>67</v>
      </c>
      <c r="D122" s="75">
        <v>7</v>
      </c>
    </row>
    <row r="123" spans="1:4" x14ac:dyDescent="0.3">
      <c r="A123" s="76" t="s">
        <v>300</v>
      </c>
      <c r="B123" s="79" t="s">
        <v>296</v>
      </c>
      <c r="C123" s="74">
        <v>67</v>
      </c>
      <c r="D123" s="75">
        <v>7</v>
      </c>
    </row>
    <row r="124" spans="1:4" x14ac:dyDescent="0.3">
      <c r="A124" s="76" t="s">
        <v>303</v>
      </c>
      <c r="B124" s="79" t="s">
        <v>296</v>
      </c>
      <c r="C124" s="74">
        <v>67</v>
      </c>
      <c r="D124" s="75">
        <v>7</v>
      </c>
    </row>
    <row r="125" spans="1:4" x14ac:dyDescent="0.3">
      <c r="A125" s="76" t="s">
        <v>306</v>
      </c>
      <c r="B125" s="79" t="s">
        <v>296</v>
      </c>
      <c r="C125" s="74">
        <v>67</v>
      </c>
      <c r="D125" s="75">
        <v>7</v>
      </c>
    </row>
    <row r="126" spans="1:4" x14ac:dyDescent="0.3">
      <c r="A126" s="76" t="s">
        <v>307</v>
      </c>
      <c r="B126" s="79" t="s">
        <v>296</v>
      </c>
      <c r="C126" s="74">
        <v>68</v>
      </c>
      <c r="D126" s="75">
        <v>6</v>
      </c>
    </row>
    <row r="127" spans="1:4" x14ac:dyDescent="0.3">
      <c r="A127" s="76" t="s">
        <v>309</v>
      </c>
      <c r="B127" s="79" t="s">
        <v>296</v>
      </c>
      <c r="C127" s="74">
        <v>66</v>
      </c>
      <c r="D127" s="75">
        <v>8</v>
      </c>
    </row>
    <row r="128" spans="1:4" x14ac:dyDescent="0.3">
      <c r="A128" s="76" t="s">
        <v>312</v>
      </c>
      <c r="B128" s="79" t="s">
        <v>296</v>
      </c>
      <c r="C128" s="74">
        <v>67</v>
      </c>
      <c r="D128" s="75">
        <v>7</v>
      </c>
    </row>
    <row r="129" spans="1:4" x14ac:dyDescent="0.3">
      <c r="A129" s="76" t="s">
        <v>318</v>
      </c>
      <c r="B129" s="79" t="s">
        <v>296</v>
      </c>
      <c r="C129" s="74">
        <v>70</v>
      </c>
      <c r="D129" s="75">
        <v>4</v>
      </c>
    </row>
    <row r="130" spans="1:4" x14ac:dyDescent="0.3">
      <c r="A130" s="76" t="s">
        <v>319</v>
      </c>
      <c r="B130" s="79" t="s">
        <v>296</v>
      </c>
      <c r="C130" s="74">
        <v>69</v>
      </c>
      <c r="D130" s="75">
        <v>5</v>
      </c>
    </row>
    <row r="131" spans="1:4" x14ac:dyDescent="0.3">
      <c r="A131" s="76" t="s">
        <v>320</v>
      </c>
      <c r="B131" s="79" t="s">
        <v>296</v>
      </c>
      <c r="C131" s="74">
        <v>68</v>
      </c>
      <c r="D131" s="75">
        <v>6</v>
      </c>
    </row>
    <row r="132" spans="1:4" x14ac:dyDescent="0.3">
      <c r="A132" s="76" t="s">
        <v>321</v>
      </c>
      <c r="B132" s="79" t="s">
        <v>296</v>
      </c>
      <c r="C132" s="74">
        <v>67</v>
      </c>
      <c r="D132" s="75">
        <v>7</v>
      </c>
    </row>
    <row r="133" spans="1:4" x14ac:dyDescent="0.3">
      <c r="A133" s="76" t="s">
        <v>322</v>
      </c>
      <c r="B133" s="79" t="s">
        <v>296</v>
      </c>
      <c r="C133" s="74">
        <v>67</v>
      </c>
      <c r="D133" s="75">
        <v>7</v>
      </c>
    </row>
    <row r="134" spans="1:4" x14ac:dyDescent="0.3">
      <c r="A134" s="76" t="s">
        <v>324</v>
      </c>
      <c r="B134" s="79" t="s">
        <v>296</v>
      </c>
      <c r="C134" s="74">
        <v>67</v>
      </c>
      <c r="D134" s="75">
        <v>7</v>
      </c>
    </row>
    <row r="135" spans="1:4" x14ac:dyDescent="0.3">
      <c r="A135" s="76" t="s">
        <v>325</v>
      </c>
      <c r="B135" s="79" t="s">
        <v>296</v>
      </c>
      <c r="C135" s="74">
        <v>67</v>
      </c>
      <c r="D135" s="75">
        <v>7</v>
      </c>
    </row>
    <row r="136" spans="1:4" x14ac:dyDescent="0.3">
      <c r="A136" s="76" t="s">
        <v>326</v>
      </c>
      <c r="B136" s="79" t="s">
        <v>327</v>
      </c>
      <c r="C136" s="74">
        <v>70</v>
      </c>
      <c r="D136" s="75">
        <v>4</v>
      </c>
    </row>
    <row r="137" spans="1:4" x14ac:dyDescent="0.3">
      <c r="A137" s="76" t="s">
        <v>331</v>
      </c>
      <c r="B137" s="79" t="s">
        <v>327</v>
      </c>
      <c r="C137" s="74">
        <v>70</v>
      </c>
      <c r="D137" s="75">
        <v>4</v>
      </c>
    </row>
    <row r="138" spans="1:4" x14ac:dyDescent="0.3">
      <c r="A138" s="76" t="s">
        <v>334</v>
      </c>
      <c r="B138" s="79" t="s">
        <v>327</v>
      </c>
      <c r="C138" s="74">
        <v>71</v>
      </c>
      <c r="D138" s="75">
        <v>3</v>
      </c>
    </row>
    <row r="139" spans="1:4" x14ac:dyDescent="0.3">
      <c r="A139" s="76" t="s">
        <v>336</v>
      </c>
      <c r="B139" s="79" t="s">
        <v>327</v>
      </c>
      <c r="C139" s="74">
        <v>71</v>
      </c>
      <c r="D139" s="75">
        <v>3</v>
      </c>
    </row>
    <row r="140" spans="1:4" x14ac:dyDescent="0.3">
      <c r="A140" s="81" t="s">
        <v>338</v>
      </c>
      <c r="B140" s="79" t="s">
        <v>523</v>
      </c>
      <c r="C140" s="74">
        <v>69</v>
      </c>
      <c r="D140" s="75">
        <v>5</v>
      </c>
    </row>
    <row r="141" spans="1:4" x14ac:dyDescent="0.3">
      <c r="A141" s="81" t="s">
        <v>340</v>
      </c>
      <c r="B141" s="79" t="s">
        <v>523</v>
      </c>
      <c r="C141" s="74">
        <v>70</v>
      </c>
      <c r="D141" s="75">
        <v>4</v>
      </c>
    </row>
    <row r="142" spans="1:4" x14ac:dyDescent="0.3">
      <c r="A142" s="81" t="s">
        <v>341</v>
      </c>
      <c r="B142" s="79" t="s">
        <v>523</v>
      </c>
      <c r="C142" s="74">
        <v>66</v>
      </c>
      <c r="D142" s="75">
        <v>8</v>
      </c>
    </row>
    <row r="143" spans="1:4" x14ac:dyDescent="0.3">
      <c r="A143" s="76" t="s">
        <v>343</v>
      </c>
      <c r="B143" s="79" t="s">
        <v>524</v>
      </c>
      <c r="C143" s="74">
        <v>67</v>
      </c>
      <c r="D143" s="75">
        <v>7</v>
      </c>
    </row>
    <row r="144" spans="1:4" x14ac:dyDescent="0.3">
      <c r="A144" s="76" t="s">
        <v>344</v>
      </c>
      <c r="B144" s="79" t="s">
        <v>524</v>
      </c>
      <c r="C144" s="74">
        <v>63</v>
      </c>
      <c r="D144" s="75">
        <v>11</v>
      </c>
    </row>
    <row r="145" spans="1:4" x14ac:dyDescent="0.3">
      <c r="A145" s="76" t="s">
        <v>346</v>
      </c>
      <c r="B145" s="79" t="s">
        <v>524</v>
      </c>
      <c r="C145" s="74">
        <v>65</v>
      </c>
      <c r="D145" s="75">
        <v>9</v>
      </c>
    </row>
    <row r="146" spans="1:4" x14ac:dyDescent="0.3">
      <c r="A146" s="76" t="s">
        <v>347</v>
      </c>
      <c r="B146" s="79" t="s">
        <v>524</v>
      </c>
      <c r="C146" s="74">
        <v>65</v>
      </c>
      <c r="D146" s="75">
        <v>9</v>
      </c>
    </row>
    <row r="147" spans="1:4" x14ac:dyDescent="0.3">
      <c r="A147" s="76" t="s">
        <v>348</v>
      </c>
      <c r="B147" s="79" t="s">
        <v>524</v>
      </c>
      <c r="C147" s="74">
        <v>63</v>
      </c>
      <c r="D147" s="75">
        <v>11</v>
      </c>
    </row>
    <row r="148" spans="1:4" x14ac:dyDescent="0.3">
      <c r="A148" s="76" t="s">
        <v>349</v>
      </c>
      <c r="B148" s="79" t="s">
        <v>524</v>
      </c>
      <c r="C148" s="74">
        <v>63</v>
      </c>
      <c r="D148" s="75">
        <v>11</v>
      </c>
    </row>
    <row r="149" spans="1:4" x14ac:dyDescent="0.3">
      <c r="A149" s="76" t="s">
        <v>350</v>
      </c>
      <c r="B149" s="79" t="s">
        <v>524</v>
      </c>
      <c r="C149" s="74">
        <v>60</v>
      </c>
      <c r="D149" s="75">
        <v>14</v>
      </c>
    </row>
    <row r="150" spans="1:4" x14ac:dyDescent="0.3">
      <c r="A150" s="76" t="s">
        <v>351</v>
      </c>
      <c r="B150" s="79" t="s">
        <v>524</v>
      </c>
      <c r="C150" s="74">
        <v>58</v>
      </c>
      <c r="D150" s="75">
        <v>16</v>
      </c>
    </row>
    <row r="151" spans="1:4" x14ac:dyDescent="0.3">
      <c r="A151" s="76" t="s">
        <v>352</v>
      </c>
      <c r="B151" s="79" t="s">
        <v>524</v>
      </c>
      <c r="C151" s="74">
        <v>56</v>
      </c>
      <c r="D151" s="75">
        <v>18</v>
      </c>
    </row>
    <row r="152" spans="1:4" x14ac:dyDescent="0.3">
      <c r="A152" s="76" t="s">
        <v>353</v>
      </c>
      <c r="B152" s="79" t="s">
        <v>524</v>
      </c>
      <c r="C152" s="74">
        <v>56</v>
      </c>
      <c r="D152" s="75">
        <v>18</v>
      </c>
    </row>
    <row r="153" spans="1:4" x14ac:dyDescent="0.3">
      <c r="A153" s="76" t="s">
        <v>354</v>
      </c>
      <c r="B153" s="79" t="s">
        <v>524</v>
      </c>
      <c r="C153" s="74">
        <v>56</v>
      </c>
      <c r="D153" s="75">
        <v>18</v>
      </c>
    </row>
    <row r="154" spans="1:4" x14ac:dyDescent="0.3">
      <c r="A154" s="76" t="s">
        <v>355</v>
      </c>
      <c r="B154" s="79" t="s">
        <v>524</v>
      </c>
      <c r="C154" s="74">
        <v>56</v>
      </c>
      <c r="D154" s="75">
        <v>18</v>
      </c>
    </row>
    <row r="155" spans="1:4" x14ac:dyDescent="0.3">
      <c r="A155" s="76" t="s">
        <v>356</v>
      </c>
      <c r="B155" s="79" t="s">
        <v>524</v>
      </c>
      <c r="C155" s="74">
        <v>56</v>
      </c>
      <c r="D155" s="75">
        <v>18</v>
      </c>
    </row>
    <row r="156" spans="1:4" x14ac:dyDescent="0.3">
      <c r="A156" s="76" t="s">
        <v>397</v>
      </c>
      <c r="B156" s="79" t="s">
        <v>524</v>
      </c>
      <c r="C156" s="74">
        <v>58</v>
      </c>
      <c r="D156" s="75">
        <v>16</v>
      </c>
    </row>
    <row r="157" spans="1:4" x14ac:dyDescent="0.3">
      <c r="A157" s="76" t="s">
        <v>357</v>
      </c>
      <c r="B157" s="79" t="s">
        <v>525</v>
      </c>
      <c r="C157" s="74">
        <v>68</v>
      </c>
      <c r="D157" s="75">
        <v>6</v>
      </c>
    </row>
    <row r="158" spans="1:4" x14ac:dyDescent="0.3">
      <c r="A158" s="76" t="s">
        <v>359</v>
      </c>
      <c r="B158" s="79" t="s">
        <v>525</v>
      </c>
      <c r="C158" s="74">
        <v>67</v>
      </c>
      <c r="D158" s="75">
        <v>7</v>
      </c>
    </row>
    <row r="159" spans="1:4" x14ac:dyDescent="0.3">
      <c r="A159" s="76" t="s">
        <v>361</v>
      </c>
      <c r="B159" s="79" t="s">
        <v>525</v>
      </c>
      <c r="C159" s="74">
        <v>68</v>
      </c>
      <c r="D159" s="75">
        <v>6</v>
      </c>
    </row>
    <row r="160" spans="1:4" x14ac:dyDescent="0.3">
      <c r="A160" s="76" t="s">
        <v>362</v>
      </c>
      <c r="B160" s="79" t="s">
        <v>144</v>
      </c>
      <c r="C160" s="74">
        <v>66</v>
      </c>
      <c r="D160" s="75">
        <v>8</v>
      </c>
    </row>
    <row r="161" spans="1:4" x14ac:dyDescent="0.3">
      <c r="A161" s="76" t="s">
        <v>367</v>
      </c>
      <c r="B161" s="79" t="s">
        <v>144</v>
      </c>
      <c r="C161" s="74">
        <v>65</v>
      </c>
      <c r="D161" s="75">
        <v>9</v>
      </c>
    </row>
    <row r="162" spans="1:4" x14ac:dyDescent="0.3">
      <c r="A162" s="76" t="s">
        <v>371</v>
      </c>
      <c r="B162" s="79" t="s">
        <v>144</v>
      </c>
      <c r="C162" s="74">
        <v>66</v>
      </c>
      <c r="D162" s="75">
        <v>8</v>
      </c>
    </row>
    <row r="163" spans="1:4" x14ac:dyDescent="0.3">
      <c r="A163" s="76" t="s">
        <v>374</v>
      </c>
      <c r="B163" s="79" t="s">
        <v>144</v>
      </c>
      <c r="C163" s="74">
        <v>66</v>
      </c>
      <c r="D163" s="75">
        <v>8</v>
      </c>
    </row>
    <row r="164" spans="1:4" x14ac:dyDescent="0.3">
      <c r="A164" s="76" t="s">
        <v>375</v>
      </c>
      <c r="B164" s="79" t="s">
        <v>144</v>
      </c>
      <c r="C164" s="74">
        <v>64</v>
      </c>
      <c r="D164" s="75">
        <v>10</v>
      </c>
    </row>
    <row r="165" spans="1:4" x14ac:dyDescent="0.3">
      <c r="A165" s="76" t="s">
        <v>377</v>
      </c>
      <c r="B165" s="79" t="s">
        <v>144</v>
      </c>
      <c r="C165" s="74">
        <v>23</v>
      </c>
      <c r="D165" s="75">
        <v>51</v>
      </c>
    </row>
    <row r="166" spans="1:4" x14ac:dyDescent="0.3">
      <c r="A166" s="76" t="s">
        <v>378</v>
      </c>
      <c r="B166" s="79" t="s">
        <v>144</v>
      </c>
      <c r="C166" s="74">
        <v>23</v>
      </c>
      <c r="D166" s="75">
        <v>51</v>
      </c>
    </row>
    <row r="167" spans="1:4" x14ac:dyDescent="0.3">
      <c r="A167" s="82" t="s">
        <v>379</v>
      </c>
      <c r="B167" s="73" t="s">
        <v>526</v>
      </c>
    </row>
    <row r="168" spans="1:4" x14ac:dyDescent="0.3">
      <c r="A168" s="82" t="s">
        <v>382</v>
      </c>
      <c r="B168" s="73" t="s">
        <v>381</v>
      </c>
    </row>
    <row r="169" spans="1:4" x14ac:dyDescent="0.3">
      <c r="A169" s="82" t="s">
        <v>384</v>
      </c>
      <c r="B169" s="73" t="s">
        <v>381</v>
      </c>
    </row>
    <row r="170" spans="1:4" x14ac:dyDescent="0.3">
      <c r="A170" s="83" t="s">
        <v>386</v>
      </c>
      <c r="B170" s="84" t="s">
        <v>381</v>
      </c>
    </row>
    <row r="171" spans="1:4" x14ac:dyDescent="0.3">
      <c r="A171" s="85" t="s">
        <v>387</v>
      </c>
      <c r="B171" s="84" t="s">
        <v>283</v>
      </c>
    </row>
    <row r="172" spans="1:4" x14ac:dyDescent="0.3">
      <c r="A172" s="85" t="s">
        <v>389</v>
      </c>
      <c r="B172" s="84" t="s">
        <v>283</v>
      </c>
    </row>
  </sheetData>
  <conditionalFormatting sqref="A2:A15 A17:A22 A24:A92 A99 A112 A114:A172">
    <cfRule type="cellIs" dxfId="15" priority="4" operator="equal">
      <formula>1</formula>
    </cfRule>
  </conditionalFormatting>
  <conditionalFormatting sqref="B2:B172">
    <cfRule type="cellIs" dxfId="13" priority="2" operator="equal">
      <formula>1</formula>
    </cfRule>
  </conditionalFormatting>
  <pageMargins left="0.51180555555555596" right="0.51180555555555596" top="0.78749999999999998" bottom="0.78749999999999998" header="0.511811023622047" footer="0.511811023622047"/>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5" operator="containsText" id="{85362AB2-60C3-465A-8A00-D8D94FA04066}">
            <xm:f>NOT(ISERROR(SEARCH("FALSO-",A2)))</xm:f>
            <xm:f>"FALSO-"</xm:f>
            <x14:dxf>
              <font>
                <b/>
                <i val="0"/>
                <color rgb="FFFF0000"/>
              </font>
            </x14:dxf>
          </x14:cfRule>
          <xm:sqref>A2:A15 A17:A22 A24:A92 A99 A112 A114:A172</xm:sqref>
        </x14:conditionalFormatting>
        <x14:conditionalFormatting xmlns:xm="http://schemas.microsoft.com/office/excel/2006/main">
          <x14:cfRule type="containsText" priority="3" operator="containsText" id="{C278921E-82CC-404F-9989-10813B8B84B7}">
            <xm:f>NOT(ISERROR(SEARCH("FALSO-",B2)))</xm:f>
            <xm:f>"FALSO-"</xm:f>
            <x14:dxf>
              <font>
                <b/>
                <i val="0"/>
                <color rgb="FFFF0000"/>
              </font>
            </x14:dxf>
          </x14:cfRule>
          <xm:sqref>B2:B172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X93"/>
  <sheetViews>
    <sheetView topLeftCell="A14" zoomScale="95" zoomScaleNormal="95" workbookViewId="0">
      <selection activeCell="F6" sqref="F6"/>
    </sheetView>
  </sheetViews>
  <sheetFormatPr defaultColWidth="8.5" defaultRowHeight="14" x14ac:dyDescent="0.3"/>
  <cols>
    <col min="1" max="1" width="20.08203125" customWidth="1"/>
    <col min="2" max="2" width="27.75" customWidth="1"/>
    <col min="3" max="3" width="49.58203125" customWidth="1"/>
    <col min="4" max="4" width="16.75" customWidth="1"/>
    <col min="5" max="180" width="13" customWidth="1"/>
  </cols>
  <sheetData>
    <row r="2" spans="1:180" ht="29" x14ac:dyDescent="0.35">
      <c r="A2" s="36" t="s">
        <v>393</v>
      </c>
      <c r="B2" s="36" t="s">
        <v>394</v>
      </c>
      <c r="C2" s="36" t="s">
        <v>395</v>
      </c>
      <c r="D2" s="37" t="s">
        <v>396</v>
      </c>
      <c r="E2" s="37" t="s">
        <v>102</v>
      </c>
      <c r="F2" s="37" t="s">
        <v>108</v>
      </c>
      <c r="G2" s="37" t="s">
        <v>110</v>
      </c>
      <c r="H2" s="37" t="s">
        <v>112</v>
      </c>
      <c r="I2" s="37" t="s">
        <v>114</v>
      </c>
      <c r="J2" s="37" t="s">
        <v>116</v>
      </c>
      <c r="K2" s="37" t="s">
        <v>119</v>
      </c>
      <c r="L2" s="37" t="s">
        <v>89</v>
      </c>
      <c r="M2" s="37" t="s">
        <v>99</v>
      </c>
      <c r="N2" s="37" t="s">
        <v>124</v>
      </c>
      <c r="O2" s="37" t="s">
        <v>125</v>
      </c>
      <c r="P2" s="37" t="s">
        <v>127</v>
      </c>
      <c r="Q2" s="37" t="s">
        <v>120</v>
      </c>
      <c r="R2" s="37" t="s">
        <v>123</v>
      </c>
      <c r="S2" s="37" t="s">
        <v>280</v>
      </c>
      <c r="T2" s="37" t="s">
        <v>131</v>
      </c>
      <c r="U2" s="37" t="s">
        <v>132</v>
      </c>
      <c r="V2" s="37" t="s">
        <v>173</v>
      </c>
      <c r="W2" s="37" t="s">
        <v>178</v>
      </c>
      <c r="X2" s="37" t="s">
        <v>133</v>
      </c>
      <c r="Y2" s="37" t="s">
        <v>140</v>
      </c>
      <c r="Z2" s="37" t="s">
        <v>145</v>
      </c>
      <c r="AA2" s="37" t="s">
        <v>147</v>
      </c>
      <c r="AB2" s="37" t="s">
        <v>267</v>
      </c>
      <c r="AC2" s="37" t="s">
        <v>149</v>
      </c>
      <c r="AD2" s="37" t="s">
        <v>151</v>
      </c>
      <c r="AE2" s="37" t="s">
        <v>156</v>
      </c>
      <c r="AF2" s="37" t="s">
        <v>161</v>
      </c>
      <c r="AG2" s="37" t="s">
        <v>163</v>
      </c>
      <c r="AH2" s="37" t="s">
        <v>164</v>
      </c>
      <c r="AI2" s="37" t="s">
        <v>165</v>
      </c>
      <c r="AJ2" s="37" t="s">
        <v>166</v>
      </c>
      <c r="AK2" s="37" t="s">
        <v>167</v>
      </c>
      <c r="AL2" s="37" t="s">
        <v>168</v>
      </c>
      <c r="AM2" s="37" t="s">
        <v>169</v>
      </c>
      <c r="AN2" s="37" t="s">
        <v>170</v>
      </c>
      <c r="AO2" s="37" t="s">
        <v>171</v>
      </c>
      <c r="AP2" s="37" t="s">
        <v>172</v>
      </c>
      <c r="AQ2" s="37" t="s">
        <v>181</v>
      </c>
      <c r="AR2" s="37" t="s">
        <v>184</v>
      </c>
      <c r="AS2" s="37" t="s">
        <v>187</v>
      </c>
      <c r="AT2" s="37" t="s">
        <v>188</v>
      </c>
      <c r="AU2" s="37" t="s">
        <v>189</v>
      </c>
      <c r="AV2" s="37" t="s">
        <v>191</v>
      </c>
      <c r="AW2" s="37" t="s">
        <v>192</v>
      </c>
      <c r="AX2" s="37" t="s">
        <v>193</v>
      </c>
      <c r="AY2" s="37" t="s">
        <v>194</v>
      </c>
      <c r="AZ2" s="37" t="s">
        <v>196</v>
      </c>
      <c r="BA2" s="37" t="s">
        <v>198</v>
      </c>
      <c r="BB2" s="37" t="s">
        <v>199</v>
      </c>
      <c r="BC2" s="37" t="s">
        <v>201</v>
      </c>
      <c r="BD2" s="37" t="s">
        <v>205</v>
      </c>
      <c r="BE2" s="37" t="s">
        <v>207</v>
      </c>
      <c r="BF2" s="37" t="s">
        <v>209</v>
      </c>
      <c r="BG2" s="37" t="s">
        <v>210</v>
      </c>
      <c r="BH2" s="37" t="s">
        <v>211</v>
      </c>
      <c r="BI2" s="37" t="s">
        <v>212</v>
      </c>
      <c r="BJ2" s="37" t="s">
        <v>213</v>
      </c>
      <c r="BK2" s="37" t="s">
        <v>214</v>
      </c>
      <c r="BL2" s="37" t="s">
        <v>215</v>
      </c>
      <c r="BM2" s="37" t="s">
        <v>216</v>
      </c>
      <c r="BN2" s="37" t="s">
        <v>217</v>
      </c>
      <c r="BO2" s="37" t="s">
        <v>218</v>
      </c>
      <c r="BP2" s="37" t="s">
        <v>219</v>
      </c>
      <c r="BQ2" s="37" t="s">
        <v>220</v>
      </c>
      <c r="BR2" s="37" t="s">
        <v>221</v>
      </c>
      <c r="BS2" s="37" t="s">
        <v>222</v>
      </c>
      <c r="BT2" s="37" t="s">
        <v>223</v>
      </c>
      <c r="BU2" s="37" t="s">
        <v>224</v>
      </c>
      <c r="BV2" s="37" t="s">
        <v>225</v>
      </c>
      <c r="BW2" s="37" t="s">
        <v>226</v>
      </c>
      <c r="BX2" s="37" t="s">
        <v>227</v>
      </c>
      <c r="BY2" s="37" t="s">
        <v>228</v>
      </c>
      <c r="BZ2" s="37" t="s">
        <v>229</v>
      </c>
      <c r="CA2" s="37" t="s">
        <v>230</v>
      </c>
      <c r="CB2" s="37" t="s">
        <v>231</v>
      </c>
      <c r="CC2" s="37" t="s">
        <v>232</v>
      </c>
      <c r="CD2" s="37" t="s">
        <v>236</v>
      </c>
      <c r="CE2" s="37" t="s">
        <v>237</v>
      </c>
      <c r="CF2" s="37" t="s">
        <v>240</v>
      </c>
      <c r="CG2" s="37" t="s">
        <v>242</v>
      </c>
      <c r="CH2" s="37" t="s">
        <v>243</v>
      </c>
      <c r="CI2" s="37" t="s">
        <v>244</v>
      </c>
      <c r="CJ2" s="37" t="s">
        <v>245</v>
      </c>
      <c r="CK2" s="37" t="s">
        <v>248</v>
      </c>
      <c r="CL2" s="37" t="s">
        <v>250</v>
      </c>
      <c r="CM2" s="37" t="s">
        <v>253</v>
      </c>
      <c r="CN2" s="37" t="s">
        <v>254</v>
      </c>
      <c r="CO2" s="37" t="s">
        <v>255</v>
      </c>
      <c r="CP2" s="37" t="s">
        <v>257</v>
      </c>
      <c r="CQ2" s="37" t="s">
        <v>258</v>
      </c>
      <c r="CR2" s="37" t="s">
        <v>259</v>
      </c>
      <c r="CS2" s="37" t="s">
        <v>261</v>
      </c>
      <c r="CT2" s="37" t="s">
        <v>262</v>
      </c>
      <c r="CU2" s="37" t="s">
        <v>263</v>
      </c>
      <c r="CV2" s="37" t="s">
        <v>264</v>
      </c>
      <c r="CW2" s="37" t="s">
        <v>265</v>
      </c>
      <c r="CX2" s="37" t="s">
        <v>281</v>
      </c>
      <c r="CY2" s="37" t="s">
        <v>268</v>
      </c>
      <c r="CZ2" s="37" t="s">
        <v>269</v>
      </c>
      <c r="DA2" s="37" t="s">
        <v>270</v>
      </c>
      <c r="DB2" s="37" t="s">
        <v>271</v>
      </c>
      <c r="DC2" s="37" t="s">
        <v>272</v>
      </c>
      <c r="DD2" s="37" t="s">
        <v>273</v>
      </c>
      <c r="DE2" s="37" t="s">
        <v>129</v>
      </c>
      <c r="DF2" s="37" t="s">
        <v>275</v>
      </c>
      <c r="DG2" s="37" t="s">
        <v>276</v>
      </c>
      <c r="DH2" s="37" t="s">
        <v>277</v>
      </c>
      <c r="DI2" s="37" t="s">
        <v>278</v>
      </c>
      <c r="DJ2" s="37" t="s">
        <v>279</v>
      </c>
      <c r="DK2" s="37" t="s">
        <v>274</v>
      </c>
      <c r="DL2" s="37" t="s">
        <v>148</v>
      </c>
      <c r="DM2" s="37" t="s">
        <v>282</v>
      </c>
      <c r="DN2" s="37" t="s">
        <v>285</v>
      </c>
      <c r="DO2" s="37" t="s">
        <v>286</v>
      </c>
      <c r="DP2" s="37" t="s">
        <v>287</v>
      </c>
      <c r="DQ2" s="37" t="s">
        <v>289</v>
      </c>
      <c r="DR2" s="37" t="s">
        <v>379</v>
      </c>
      <c r="DS2" s="37" t="s">
        <v>387</v>
      </c>
      <c r="DT2" s="37" t="s">
        <v>388</v>
      </c>
      <c r="DU2" s="37" t="s">
        <v>389</v>
      </c>
      <c r="DV2" s="37" t="s">
        <v>390</v>
      </c>
      <c r="DW2" s="37" t="s">
        <v>397</v>
      </c>
      <c r="DX2" s="37" t="s">
        <v>326</v>
      </c>
      <c r="DY2" s="37" t="s">
        <v>331</v>
      </c>
      <c r="DZ2" s="37" t="s">
        <v>334</v>
      </c>
      <c r="EA2" s="37" t="s">
        <v>336</v>
      </c>
      <c r="EB2" s="37" t="s">
        <v>291</v>
      </c>
      <c r="EC2" s="37" t="s">
        <v>293</v>
      </c>
      <c r="ED2" s="37" t="s">
        <v>294</v>
      </c>
      <c r="EE2" s="37" t="s">
        <v>341</v>
      </c>
      <c r="EF2" s="37" t="s">
        <v>338</v>
      </c>
      <c r="EG2" s="37" t="s">
        <v>340</v>
      </c>
      <c r="EH2" s="37" t="s">
        <v>343</v>
      </c>
      <c r="EI2" s="37" t="s">
        <v>344</v>
      </c>
      <c r="EJ2" s="37" t="s">
        <v>346</v>
      </c>
      <c r="EK2" s="37" t="s">
        <v>347</v>
      </c>
      <c r="EL2" s="37" t="s">
        <v>348</v>
      </c>
      <c r="EM2" s="37" t="s">
        <v>349</v>
      </c>
      <c r="EN2" s="37" t="s">
        <v>350</v>
      </c>
      <c r="EO2" s="37" t="s">
        <v>351</v>
      </c>
      <c r="EP2" s="37" t="s">
        <v>352</v>
      </c>
      <c r="EQ2" s="37" t="s">
        <v>353</v>
      </c>
      <c r="ER2" s="37" t="s">
        <v>354</v>
      </c>
      <c r="ES2" s="37" t="s">
        <v>355</v>
      </c>
      <c r="ET2" s="37" t="s">
        <v>356</v>
      </c>
      <c r="EU2" s="37" t="s">
        <v>295</v>
      </c>
      <c r="EV2" s="37" t="s">
        <v>300</v>
      </c>
      <c r="EW2" s="37" t="s">
        <v>303</v>
      </c>
      <c r="EX2" s="37" t="s">
        <v>306</v>
      </c>
      <c r="EY2" s="37" t="s">
        <v>307</v>
      </c>
      <c r="EZ2" s="37" t="s">
        <v>309</v>
      </c>
      <c r="FA2" s="37" t="s">
        <v>312</v>
      </c>
      <c r="FB2" s="37" t="s">
        <v>318</v>
      </c>
      <c r="FC2" s="37" t="s">
        <v>319</v>
      </c>
      <c r="FD2" s="37" t="s">
        <v>320</v>
      </c>
      <c r="FE2" s="37" t="s">
        <v>321</v>
      </c>
      <c r="FF2" s="37" t="s">
        <v>322</v>
      </c>
      <c r="FG2" s="37" t="s">
        <v>324</v>
      </c>
      <c r="FH2" s="37" t="s">
        <v>325</v>
      </c>
      <c r="FI2" s="37" t="s">
        <v>380</v>
      </c>
      <c r="FJ2" s="37" t="s">
        <v>382</v>
      </c>
      <c r="FK2" s="37" t="s">
        <v>383</v>
      </c>
      <c r="FL2" s="37" t="s">
        <v>384</v>
      </c>
      <c r="FM2" s="37" t="s">
        <v>385</v>
      </c>
      <c r="FN2" s="37" t="s">
        <v>386</v>
      </c>
      <c r="FO2" s="37" t="s">
        <v>357</v>
      </c>
      <c r="FP2" s="37" t="s">
        <v>359</v>
      </c>
      <c r="FQ2" s="37" t="s">
        <v>361</v>
      </c>
      <c r="FR2" s="37" t="s">
        <v>362</v>
      </c>
      <c r="FS2" s="37" t="s">
        <v>367</v>
      </c>
      <c r="FT2" s="37" t="s">
        <v>371</v>
      </c>
      <c r="FU2" s="37" t="s">
        <v>374</v>
      </c>
      <c r="FV2" s="37" t="s">
        <v>375</v>
      </c>
      <c r="FW2" s="37" t="s">
        <v>377</v>
      </c>
      <c r="FX2" s="37" t="s">
        <v>378</v>
      </c>
    </row>
    <row r="3" spans="1:180" x14ac:dyDescent="0.3">
      <c r="A3" s="38" t="s">
        <v>398</v>
      </c>
      <c r="B3" s="38" t="s">
        <v>424</v>
      </c>
      <c r="C3" s="41" t="s">
        <v>425</v>
      </c>
      <c r="D3" s="7">
        <f t="shared" ref="D3:D34" si="0">COUNTIF(E3:FX3,"=X")</f>
        <v>3</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t="s">
        <v>401</v>
      </c>
      <c r="FS3" s="7" t="s">
        <v>401</v>
      </c>
      <c r="FT3" s="7"/>
      <c r="FU3" s="7" t="s">
        <v>401</v>
      </c>
      <c r="FV3" s="7"/>
      <c r="FW3" s="7"/>
      <c r="FX3" s="7"/>
    </row>
    <row r="4" spans="1:180" ht="56" x14ac:dyDescent="0.3">
      <c r="A4" s="38" t="s">
        <v>411</v>
      </c>
      <c r="B4" s="46" t="s">
        <v>409</v>
      </c>
      <c r="C4" s="47" t="s">
        <v>461</v>
      </c>
      <c r="D4" s="7">
        <f t="shared" si="0"/>
        <v>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t="s">
        <v>401</v>
      </c>
      <c r="FJ4" s="7"/>
      <c r="FK4" s="7"/>
      <c r="FL4" s="7"/>
      <c r="FM4" s="7"/>
      <c r="FN4" s="7"/>
      <c r="FO4" s="7"/>
      <c r="FP4" s="7"/>
      <c r="FQ4" s="7"/>
      <c r="FR4" s="7"/>
      <c r="FS4" s="7"/>
      <c r="FT4" s="7"/>
      <c r="FU4" s="7"/>
      <c r="FV4" s="7"/>
      <c r="FW4" s="7"/>
      <c r="FX4" s="7"/>
    </row>
    <row r="5" spans="1:180" ht="70" x14ac:dyDescent="0.3">
      <c r="A5" s="38" t="s">
        <v>411</v>
      </c>
      <c r="B5" s="46" t="s">
        <v>409</v>
      </c>
      <c r="C5" s="47" t="s">
        <v>439</v>
      </c>
      <c r="D5" s="7">
        <f t="shared" si="0"/>
        <v>2</v>
      </c>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t="s">
        <v>401</v>
      </c>
      <c r="CF5" s="7" t="s">
        <v>401</v>
      </c>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row>
    <row r="6" spans="1:180" ht="84" x14ac:dyDescent="0.3">
      <c r="A6" s="38" t="s">
        <v>411</v>
      </c>
      <c r="B6" s="46" t="s">
        <v>409</v>
      </c>
      <c r="C6" s="47" t="s">
        <v>462</v>
      </c>
      <c r="D6" s="7">
        <f t="shared" si="0"/>
        <v>1</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t="s">
        <v>401</v>
      </c>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row>
    <row r="7" spans="1:180" ht="70" x14ac:dyDescent="0.3">
      <c r="A7" s="38" t="s">
        <v>408</v>
      </c>
      <c r="B7" s="46" t="s">
        <v>409</v>
      </c>
      <c r="C7" s="47" t="s">
        <v>410</v>
      </c>
      <c r="D7" s="7">
        <f t="shared" si="0"/>
        <v>31</v>
      </c>
      <c r="E7" s="7"/>
      <c r="F7" s="7"/>
      <c r="G7" s="7"/>
      <c r="H7" s="7"/>
      <c r="I7" s="7"/>
      <c r="J7" s="7"/>
      <c r="K7" s="7"/>
      <c r="L7" s="7"/>
      <c r="M7" s="7"/>
      <c r="N7" s="7" t="s">
        <v>401</v>
      </c>
      <c r="O7" s="7" t="s">
        <v>401</v>
      </c>
      <c r="P7" s="7" t="s">
        <v>401</v>
      </c>
      <c r="Q7" s="7" t="s">
        <v>401</v>
      </c>
      <c r="R7" s="7" t="s">
        <v>401</v>
      </c>
      <c r="S7" s="7" t="s">
        <v>401</v>
      </c>
      <c r="T7" s="7" t="s">
        <v>401</v>
      </c>
      <c r="U7" s="7" t="s">
        <v>401</v>
      </c>
      <c r="V7" s="7"/>
      <c r="W7" s="7"/>
      <c r="X7" s="7"/>
      <c r="Y7" s="7" t="s">
        <v>401</v>
      </c>
      <c r="Z7" s="7" t="s">
        <v>401</v>
      </c>
      <c r="AA7" s="7" t="s">
        <v>401</v>
      </c>
      <c r="AB7" s="7"/>
      <c r="AC7" s="7" t="s">
        <v>401</v>
      </c>
      <c r="AD7" s="7"/>
      <c r="AE7" s="7"/>
      <c r="AF7" s="7"/>
      <c r="AG7" s="7" t="s">
        <v>401</v>
      </c>
      <c r="AH7" s="7" t="s">
        <v>401</v>
      </c>
      <c r="AI7" s="7" t="s">
        <v>401</v>
      </c>
      <c r="AJ7" s="7" t="s">
        <v>401</v>
      </c>
      <c r="AK7" s="7" t="s">
        <v>401</v>
      </c>
      <c r="AL7" s="7"/>
      <c r="AM7" s="7" t="s">
        <v>401</v>
      </c>
      <c r="AN7" s="7" t="s">
        <v>401</v>
      </c>
      <c r="AO7" s="7" t="s">
        <v>401</v>
      </c>
      <c r="AP7" s="7" t="s">
        <v>401</v>
      </c>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t="s">
        <v>401</v>
      </c>
      <c r="DP7" s="7" t="s">
        <v>401</v>
      </c>
      <c r="DQ7" s="7" t="s">
        <v>401</v>
      </c>
      <c r="DR7" s="7">
        <v>2</v>
      </c>
      <c r="DS7" s="7" t="s">
        <v>401</v>
      </c>
      <c r="DT7" s="7" t="s">
        <v>401</v>
      </c>
      <c r="DU7" s="7" t="s">
        <v>401</v>
      </c>
      <c r="DV7" s="7" t="s">
        <v>401</v>
      </c>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t="s">
        <v>401</v>
      </c>
      <c r="FM7" s="7" t="s">
        <v>401</v>
      </c>
      <c r="FN7" s="7" t="s">
        <v>401</v>
      </c>
      <c r="FO7" s="7"/>
      <c r="FP7" s="7"/>
      <c r="FQ7" s="7"/>
      <c r="FR7" s="7"/>
      <c r="FS7" s="7"/>
      <c r="FT7" s="7"/>
      <c r="FU7" s="7"/>
      <c r="FV7" s="7"/>
      <c r="FW7" s="7"/>
      <c r="FX7" s="7"/>
    </row>
    <row r="8" spans="1:180" ht="70" x14ac:dyDescent="0.3">
      <c r="A8" s="38" t="s">
        <v>411</v>
      </c>
      <c r="B8" s="46" t="s">
        <v>409</v>
      </c>
      <c r="C8" s="47" t="s">
        <v>440</v>
      </c>
      <c r="D8" s="7">
        <f t="shared" si="0"/>
        <v>2</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t="s">
        <v>401</v>
      </c>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t="s">
        <v>401</v>
      </c>
      <c r="FO8" s="7"/>
      <c r="FP8" s="7"/>
      <c r="FQ8" s="7"/>
      <c r="FR8" s="7"/>
      <c r="FS8" s="7"/>
      <c r="FT8" s="7"/>
      <c r="FU8" s="7"/>
      <c r="FV8" s="7"/>
      <c r="FW8" s="7"/>
      <c r="FX8" s="7"/>
    </row>
    <row r="9" spans="1:180" ht="112" x14ac:dyDescent="0.3">
      <c r="A9" s="38" t="s">
        <v>398</v>
      </c>
      <c r="B9" s="38" t="s">
        <v>463</v>
      </c>
      <c r="C9" s="41" t="s">
        <v>464</v>
      </c>
      <c r="D9" s="7">
        <f t="shared" si="0"/>
        <v>1</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t="s">
        <v>401</v>
      </c>
      <c r="FK9" s="7"/>
      <c r="FL9" s="7"/>
      <c r="FM9" s="7"/>
      <c r="FN9" s="7"/>
      <c r="FO9" s="7"/>
      <c r="FP9" s="7"/>
      <c r="FQ9" s="7"/>
      <c r="FR9" s="7"/>
      <c r="FS9" s="7"/>
      <c r="FT9" s="7"/>
      <c r="FU9" s="7"/>
      <c r="FV9" s="7"/>
      <c r="FW9" s="7"/>
      <c r="FX9" s="7"/>
    </row>
    <row r="10" spans="1:180" ht="28" x14ac:dyDescent="0.3">
      <c r="A10" s="38" t="s">
        <v>408</v>
      </c>
      <c r="B10" s="50" t="s">
        <v>415</v>
      </c>
      <c r="C10" s="51" t="s">
        <v>420</v>
      </c>
      <c r="D10" s="7">
        <f t="shared" si="0"/>
        <v>9</v>
      </c>
      <c r="E10" s="7"/>
      <c r="F10" s="7"/>
      <c r="G10" s="7"/>
      <c r="H10" s="7"/>
      <c r="I10" s="7"/>
      <c r="J10" s="7"/>
      <c r="K10" s="7"/>
      <c r="L10" s="7"/>
      <c r="M10" s="7"/>
      <c r="N10" s="7" t="s">
        <v>401</v>
      </c>
      <c r="O10" s="7" t="s">
        <v>401</v>
      </c>
      <c r="P10" s="7" t="s">
        <v>401</v>
      </c>
      <c r="Q10" s="7" t="s">
        <v>401</v>
      </c>
      <c r="R10" s="7" t="s">
        <v>401</v>
      </c>
      <c r="S10" s="7" t="s">
        <v>401</v>
      </c>
      <c r="T10" s="7" t="s">
        <v>401</v>
      </c>
      <c r="U10" s="7" t="s">
        <v>401</v>
      </c>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t="s">
        <v>401</v>
      </c>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row>
    <row r="11" spans="1:180" ht="42" x14ac:dyDescent="0.3">
      <c r="A11" s="38" t="s">
        <v>414</v>
      </c>
      <c r="B11" s="50" t="s">
        <v>415</v>
      </c>
      <c r="C11" s="51" t="s">
        <v>416</v>
      </c>
      <c r="D11" s="7">
        <f t="shared" si="0"/>
        <v>25</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t="s">
        <v>401</v>
      </c>
      <c r="AR11" s="7" t="s">
        <v>401</v>
      </c>
      <c r="AS11" s="7" t="s">
        <v>401</v>
      </c>
      <c r="AT11" s="7" t="s">
        <v>401</v>
      </c>
      <c r="AU11" s="7"/>
      <c r="AV11" s="7" t="s">
        <v>401</v>
      </c>
      <c r="AW11" s="7" t="s">
        <v>401</v>
      </c>
      <c r="AX11" s="7" t="s">
        <v>401</v>
      </c>
      <c r="AY11" s="7"/>
      <c r="AZ11" s="7" t="s">
        <v>401</v>
      </c>
      <c r="BA11" s="7" t="s">
        <v>401</v>
      </c>
      <c r="BB11" s="7" t="s">
        <v>401</v>
      </c>
      <c r="BC11" s="7" t="s">
        <v>401</v>
      </c>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t="s">
        <v>401</v>
      </c>
      <c r="CD11" s="7" t="s">
        <v>401</v>
      </c>
      <c r="CE11" s="7" t="s">
        <v>401</v>
      </c>
      <c r="CF11" s="7" t="s">
        <v>401</v>
      </c>
      <c r="CG11" s="7" t="s">
        <v>401</v>
      </c>
      <c r="CH11" s="7" t="s">
        <v>401</v>
      </c>
      <c r="CI11" s="7" t="s">
        <v>401</v>
      </c>
      <c r="CJ11" s="7" t="s">
        <v>401</v>
      </c>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t="s">
        <v>401</v>
      </c>
      <c r="EC11" s="7" t="s">
        <v>401</v>
      </c>
      <c r="ED11" s="7" t="s">
        <v>401</v>
      </c>
      <c r="EE11" s="7" t="s">
        <v>401</v>
      </c>
      <c r="EF11" s="7" t="s">
        <v>401</v>
      </c>
      <c r="EG11" s="7" t="s">
        <v>401</v>
      </c>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row>
    <row r="12" spans="1:180" ht="84" x14ac:dyDescent="0.3">
      <c r="A12" s="38" t="s">
        <v>411</v>
      </c>
      <c r="B12" s="53" t="s">
        <v>426</v>
      </c>
      <c r="C12" s="54" t="s">
        <v>427</v>
      </c>
      <c r="D12" s="7">
        <f t="shared" si="0"/>
        <v>3</v>
      </c>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t="s">
        <v>401</v>
      </c>
      <c r="FG12" s="7" t="s">
        <v>401</v>
      </c>
      <c r="FH12" s="7" t="s">
        <v>401</v>
      </c>
      <c r="FI12" s="7"/>
      <c r="FJ12" s="7"/>
      <c r="FK12" s="7"/>
      <c r="FL12" s="7"/>
      <c r="FM12" s="7"/>
      <c r="FN12" s="7"/>
      <c r="FO12" s="7"/>
      <c r="FP12" s="7"/>
      <c r="FQ12" s="7"/>
      <c r="FR12" s="7"/>
      <c r="FS12" s="7"/>
      <c r="FT12" s="7"/>
      <c r="FU12" s="7"/>
      <c r="FV12" s="7"/>
      <c r="FW12" s="7"/>
      <c r="FX12" s="7"/>
    </row>
    <row r="13" spans="1:180" ht="84" x14ac:dyDescent="0.3">
      <c r="A13" s="38" t="s">
        <v>411</v>
      </c>
      <c r="B13" s="53" t="s">
        <v>426</v>
      </c>
      <c r="C13" s="54" t="s">
        <v>465</v>
      </c>
      <c r="D13" s="7">
        <f t="shared" si="0"/>
        <v>1</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t="s">
        <v>401</v>
      </c>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row>
    <row r="14" spans="1:180" ht="98" x14ac:dyDescent="0.3">
      <c r="A14" s="38" t="s">
        <v>411</v>
      </c>
      <c r="B14" s="53" t="s">
        <v>426</v>
      </c>
      <c r="C14" s="54" t="s">
        <v>466</v>
      </c>
      <c r="D14" s="7">
        <f t="shared" si="0"/>
        <v>1</v>
      </c>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t="s">
        <v>401</v>
      </c>
      <c r="FB14" s="7"/>
      <c r="FC14" s="7"/>
      <c r="FD14" s="7"/>
      <c r="FE14" s="7"/>
      <c r="FF14" s="7"/>
      <c r="FG14" s="7"/>
      <c r="FH14" s="7"/>
      <c r="FI14" s="7"/>
      <c r="FJ14" s="7"/>
      <c r="FK14" s="7"/>
      <c r="FL14" s="7"/>
      <c r="FM14" s="7"/>
      <c r="FN14" s="7"/>
      <c r="FO14" s="7"/>
      <c r="FP14" s="7"/>
      <c r="FQ14" s="7"/>
      <c r="FR14" s="7"/>
      <c r="FS14" s="7"/>
      <c r="FT14" s="7"/>
      <c r="FU14" s="7"/>
      <c r="FV14" s="7"/>
      <c r="FW14" s="7"/>
      <c r="FX14" s="7"/>
    </row>
    <row r="15" spans="1:180" ht="98" x14ac:dyDescent="0.3">
      <c r="A15" s="38" t="s">
        <v>411</v>
      </c>
      <c r="B15" s="53" t="s">
        <v>426</v>
      </c>
      <c r="C15" s="54" t="s">
        <v>467</v>
      </c>
      <c r="D15" s="7">
        <f t="shared" si="0"/>
        <v>1</v>
      </c>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t="s">
        <v>401</v>
      </c>
      <c r="EZ15" s="7"/>
      <c r="FA15" s="7"/>
      <c r="FB15" s="7"/>
      <c r="FC15" s="7"/>
      <c r="FD15" s="7"/>
      <c r="FE15" s="7"/>
      <c r="FF15" s="7"/>
      <c r="FG15" s="7"/>
      <c r="FH15" s="7"/>
      <c r="FI15" s="7"/>
      <c r="FJ15" s="7"/>
      <c r="FK15" s="7"/>
      <c r="FL15" s="7"/>
      <c r="FM15" s="7"/>
      <c r="FN15" s="7"/>
      <c r="FO15" s="7"/>
      <c r="FP15" s="7"/>
      <c r="FQ15" s="7"/>
      <c r="FR15" s="7"/>
      <c r="FS15" s="7"/>
      <c r="FT15" s="7"/>
      <c r="FU15" s="7"/>
      <c r="FV15" s="7"/>
      <c r="FW15" s="7"/>
      <c r="FX15" s="7"/>
    </row>
    <row r="16" spans="1:180" x14ac:dyDescent="0.3">
      <c r="A16" s="38" t="s">
        <v>408</v>
      </c>
      <c r="B16" s="53" t="s">
        <v>426</v>
      </c>
      <c r="C16" s="54" t="s">
        <v>468</v>
      </c>
      <c r="D16" s="7">
        <f t="shared" si="0"/>
        <v>1</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t="s">
        <v>401</v>
      </c>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row>
    <row r="17" spans="1:180" ht="28" x14ac:dyDescent="0.3">
      <c r="A17" s="38" t="s">
        <v>411</v>
      </c>
      <c r="B17" s="53" t="s">
        <v>426</v>
      </c>
      <c r="C17" s="54" t="s">
        <v>441</v>
      </c>
      <c r="D17" s="7">
        <f t="shared" si="0"/>
        <v>2</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t="s">
        <v>401</v>
      </c>
      <c r="AV17" s="7"/>
      <c r="AW17" s="7"/>
      <c r="AX17" s="7"/>
      <c r="AY17" s="7" t="s">
        <v>401</v>
      </c>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row>
    <row r="18" spans="1:180" ht="42" x14ac:dyDescent="0.3">
      <c r="A18" s="38" t="s">
        <v>398</v>
      </c>
      <c r="B18" s="39" t="s">
        <v>399</v>
      </c>
      <c r="C18" s="40" t="s">
        <v>421</v>
      </c>
      <c r="D18" s="7">
        <f t="shared" si="0"/>
        <v>9</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t="s">
        <v>401</v>
      </c>
      <c r="AR18" s="7" t="s">
        <v>401</v>
      </c>
      <c r="AS18" s="7" t="s">
        <v>401</v>
      </c>
      <c r="AT18" s="7" t="s">
        <v>401</v>
      </c>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t="s">
        <v>401</v>
      </c>
      <c r="EC18" s="7" t="s">
        <v>401</v>
      </c>
      <c r="ED18" s="7" t="s">
        <v>401</v>
      </c>
      <c r="EE18" s="7"/>
      <c r="EF18" s="7" t="s">
        <v>401</v>
      </c>
      <c r="EG18" s="7" t="s">
        <v>401</v>
      </c>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row>
    <row r="19" spans="1:180" ht="56" x14ac:dyDescent="0.3">
      <c r="A19" s="38" t="s">
        <v>398</v>
      </c>
      <c r="B19" s="39" t="s">
        <v>399</v>
      </c>
      <c r="C19" s="40" t="s">
        <v>428</v>
      </c>
      <c r="D19" s="7">
        <f t="shared" si="0"/>
        <v>3</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t="s">
        <v>401</v>
      </c>
      <c r="FJ19" s="7" t="s">
        <v>401</v>
      </c>
      <c r="FK19" s="7" t="s">
        <v>401</v>
      </c>
      <c r="FL19" s="7"/>
      <c r="FM19" s="7"/>
      <c r="FN19" s="7"/>
      <c r="FO19" s="7"/>
      <c r="FP19" s="7"/>
      <c r="FQ19" s="7"/>
      <c r="FR19" s="7"/>
      <c r="FS19" s="7"/>
      <c r="FT19" s="7"/>
      <c r="FU19" s="7"/>
      <c r="FV19" s="7"/>
      <c r="FW19" s="7"/>
      <c r="FX19" s="7"/>
    </row>
    <row r="20" spans="1:180" ht="28" x14ac:dyDescent="0.3">
      <c r="A20" s="38" t="s">
        <v>398</v>
      </c>
      <c r="B20" s="39" t="s">
        <v>399</v>
      </c>
      <c r="C20" s="40" t="s">
        <v>400</v>
      </c>
      <c r="D20" s="7">
        <f t="shared" si="0"/>
        <v>115</v>
      </c>
      <c r="E20" s="7" t="s">
        <v>401</v>
      </c>
      <c r="F20" s="7" t="s">
        <v>401</v>
      </c>
      <c r="G20" s="7" t="s">
        <v>401</v>
      </c>
      <c r="H20" s="7"/>
      <c r="I20" s="7" t="s">
        <v>401</v>
      </c>
      <c r="J20" s="7" t="s">
        <v>401</v>
      </c>
      <c r="K20" s="7" t="s">
        <v>401</v>
      </c>
      <c r="L20" s="7" t="s">
        <v>401</v>
      </c>
      <c r="M20" s="7" t="s">
        <v>401</v>
      </c>
      <c r="N20" s="7"/>
      <c r="O20" s="7"/>
      <c r="P20" s="7"/>
      <c r="Q20" s="7" t="s">
        <v>401</v>
      </c>
      <c r="R20" s="7"/>
      <c r="S20" s="7"/>
      <c r="T20" s="7" t="s">
        <v>401</v>
      </c>
      <c r="U20" s="7"/>
      <c r="V20" s="7" t="s">
        <v>401</v>
      </c>
      <c r="W20" s="7" t="s">
        <v>401</v>
      </c>
      <c r="X20" s="7" t="s">
        <v>401</v>
      </c>
      <c r="Y20" s="7" t="s">
        <v>401</v>
      </c>
      <c r="Z20" s="7" t="s">
        <v>401</v>
      </c>
      <c r="AA20" s="7" t="s">
        <v>401</v>
      </c>
      <c r="AB20" s="7" t="s">
        <v>401</v>
      </c>
      <c r="AC20" s="7" t="s">
        <v>401</v>
      </c>
      <c r="AD20" s="7"/>
      <c r="AE20" s="7" t="s">
        <v>401</v>
      </c>
      <c r="AF20" s="7" t="s">
        <v>401</v>
      </c>
      <c r="AG20" s="7"/>
      <c r="AH20" s="7"/>
      <c r="AI20" s="7"/>
      <c r="AJ20" s="7" t="s">
        <v>401</v>
      </c>
      <c r="AK20" s="7"/>
      <c r="AL20" s="7"/>
      <c r="AM20" s="7"/>
      <c r="AN20" s="7"/>
      <c r="AO20" s="7"/>
      <c r="AP20" s="7"/>
      <c r="AQ20" s="7"/>
      <c r="AR20" s="7"/>
      <c r="AS20" s="7"/>
      <c r="AT20" s="7"/>
      <c r="AU20" s="7"/>
      <c r="AV20" s="7"/>
      <c r="AW20" s="7"/>
      <c r="AX20" s="7"/>
      <c r="AY20" s="7"/>
      <c r="AZ20" s="7"/>
      <c r="BA20" s="7"/>
      <c r="BB20" s="7"/>
      <c r="BC20" s="7"/>
      <c r="BD20" s="7" t="s">
        <v>401</v>
      </c>
      <c r="BE20" s="7" t="s">
        <v>401</v>
      </c>
      <c r="BF20" s="7" t="s">
        <v>401</v>
      </c>
      <c r="BG20" s="7" t="s">
        <v>401</v>
      </c>
      <c r="BH20" s="7" t="s">
        <v>401</v>
      </c>
      <c r="BI20" s="7" t="s">
        <v>401</v>
      </c>
      <c r="BJ20" s="7" t="s">
        <v>401</v>
      </c>
      <c r="BK20" s="7" t="s">
        <v>401</v>
      </c>
      <c r="BL20" s="7" t="s">
        <v>401</v>
      </c>
      <c r="BM20" s="7" t="s">
        <v>401</v>
      </c>
      <c r="BN20" s="7" t="s">
        <v>401</v>
      </c>
      <c r="BO20" s="7" t="s">
        <v>401</v>
      </c>
      <c r="BP20" s="7" t="s">
        <v>401</v>
      </c>
      <c r="BQ20" s="7" t="s">
        <v>401</v>
      </c>
      <c r="BR20" s="7" t="s">
        <v>401</v>
      </c>
      <c r="BS20" s="7" t="s">
        <v>401</v>
      </c>
      <c r="BT20" s="7" t="s">
        <v>401</v>
      </c>
      <c r="BU20" s="7" t="s">
        <v>401</v>
      </c>
      <c r="BV20" s="7" t="s">
        <v>401</v>
      </c>
      <c r="BW20" s="7" t="s">
        <v>401</v>
      </c>
      <c r="BX20" s="7" t="s">
        <v>401</v>
      </c>
      <c r="BY20" s="7" t="s">
        <v>401</v>
      </c>
      <c r="BZ20" s="7" t="s">
        <v>401</v>
      </c>
      <c r="CA20" s="7" t="s">
        <v>401</v>
      </c>
      <c r="CB20" s="7" t="s">
        <v>401</v>
      </c>
      <c r="CC20" s="7"/>
      <c r="CD20" s="7" t="s">
        <v>401</v>
      </c>
      <c r="CE20" s="7" t="s">
        <v>401</v>
      </c>
      <c r="CF20" s="7"/>
      <c r="CG20" s="7"/>
      <c r="CH20" s="7"/>
      <c r="CI20" s="7" t="s">
        <v>401</v>
      </c>
      <c r="CJ20" s="7" t="s">
        <v>401</v>
      </c>
      <c r="CK20" s="7"/>
      <c r="CL20" s="7" t="s">
        <v>401</v>
      </c>
      <c r="CM20" s="7" t="s">
        <v>401</v>
      </c>
      <c r="CN20" s="7" t="s">
        <v>401</v>
      </c>
      <c r="CO20" s="7" t="s">
        <v>401</v>
      </c>
      <c r="CP20" s="7" t="s">
        <v>401</v>
      </c>
      <c r="CQ20" s="7" t="s">
        <v>401</v>
      </c>
      <c r="CR20" s="7" t="s">
        <v>401</v>
      </c>
      <c r="CS20" s="7" t="s">
        <v>401</v>
      </c>
      <c r="CT20" s="7" t="s">
        <v>401</v>
      </c>
      <c r="CU20" s="7" t="s">
        <v>401</v>
      </c>
      <c r="CV20" s="7" t="s">
        <v>401</v>
      </c>
      <c r="CW20" s="7" t="s">
        <v>401</v>
      </c>
      <c r="CX20" s="7" t="s">
        <v>401</v>
      </c>
      <c r="CY20" s="7" t="s">
        <v>401</v>
      </c>
      <c r="CZ20" s="7" t="s">
        <v>401</v>
      </c>
      <c r="DA20" s="7" t="s">
        <v>401</v>
      </c>
      <c r="DB20" s="7" t="s">
        <v>401</v>
      </c>
      <c r="DC20" s="7" t="s">
        <v>401</v>
      </c>
      <c r="DD20" s="7" t="s">
        <v>401</v>
      </c>
      <c r="DE20" s="7" t="s">
        <v>401</v>
      </c>
      <c r="DF20" s="7" t="s">
        <v>401</v>
      </c>
      <c r="DG20" s="7" t="s">
        <v>401</v>
      </c>
      <c r="DH20" s="7"/>
      <c r="DI20" s="7" t="s">
        <v>401</v>
      </c>
      <c r="DJ20" s="7"/>
      <c r="DK20" s="7"/>
      <c r="DL20" s="7"/>
      <c r="DM20" s="7"/>
      <c r="DN20" s="7"/>
      <c r="DO20" s="7" t="s">
        <v>401</v>
      </c>
      <c r="DP20" s="7" t="s">
        <v>401</v>
      </c>
      <c r="DQ20" s="7" t="s">
        <v>401</v>
      </c>
      <c r="DR20" s="7">
        <v>2</v>
      </c>
      <c r="DS20" s="7" t="s">
        <v>401</v>
      </c>
      <c r="DT20" s="7" t="s">
        <v>401</v>
      </c>
      <c r="DU20" s="7" t="s">
        <v>401</v>
      </c>
      <c r="DV20" s="7" t="s">
        <v>401</v>
      </c>
      <c r="DW20" s="7"/>
      <c r="DX20" s="7" t="s">
        <v>401</v>
      </c>
      <c r="DY20" s="7" t="s">
        <v>401</v>
      </c>
      <c r="DZ20" s="7" t="s">
        <v>401</v>
      </c>
      <c r="EA20" s="7" t="s">
        <v>401</v>
      </c>
      <c r="EB20" s="7"/>
      <c r="EC20" s="7"/>
      <c r="ED20" s="7"/>
      <c r="EE20" s="7"/>
      <c r="EF20" s="7"/>
      <c r="EG20" s="7"/>
      <c r="EH20" s="7" t="s">
        <v>401</v>
      </c>
      <c r="EI20" s="7" t="s">
        <v>401</v>
      </c>
      <c r="EJ20" s="7"/>
      <c r="EK20" s="7" t="s">
        <v>401</v>
      </c>
      <c r="EL20" s="7" t="s">
        <v>401</v>
      </c>
      <c r="EM20" s="7" t="s">
        <v>401</v>
      </c>
      <c r="EN20" s="7" t="s">
        <v>401</v>
      </c>
      <c r="EO20" s="7" t="s">
        <v>401</v>
      </c>
      <c r="EP20" s="7" t="s">
        <v>401</v>
      </c>
      <c r="EQ20" s="7" t="s">
        <v>401</v>
      </c>
      <c r="ER20" s="7" t="s">
        <v>401</v>
      </c>
      <c r="ES20" s="7" t="s">
        <v>401</v>
      </c>
      <c r="ET20" s="7" t="s">
        <v>401</v>
      </c>
      <c r="EU20" s="7" t="s">
        <v>401</v>
      </c>
      <c r="EV20" s="7" t="s">
        <v>401</v>
      </c>
      <c r="EW20" s="7" t="s">
        <v>401</v>
      </c>
      <c r="EX20" s="7" t="s">
        <v>401</v>
      </c>
      <c r="EY20" s="7" t="s">
        <v>401</v>
      </c>
      <c r="EZ20" s="7" t="s">
        <v>401</v>
      </c>
      <c r="FA20" s="7" t="s">
        <v>401</v>
      </c>
      <c r="FB20" s="7" t="s">
        <v>401</v>
      </c>
      <c r="FC20" s="7" t="s">
        <v>401</v>
      </c>
      <c r="FD20" s="7" t="s">
        <v>401</v>
      </c>
      <c r="FE20" s="7" t="s">
        <v>401</v>
      </c>
      <c r="FF20" s="7"/>
      <c r="FG20" s="7"/>
      <c r="FH20" s="7"/>
      <c r="FI20" s="7"/>
      <c r="FJ20" s="7"/>
      <c r="FK20" s="7"/>
      <c r="FL20" s="7" t="s">
        <v>401</v>
      </c>
      <c r="FM20" s="7" t="s">
        <v>401</v>
      </c>
      <c r="FN20" s="7" t="s">
        <v>401</v>
      </c>
      <c r="FO20" s="7" t="s">
        <v>401</v>
      </c>
      <c r="FP20" s="7" t="s">
        <v>401</v>
      </c>
      <c r="FQ20" s="7" t="s">
        <v>401</v>
      </c>
      <c r="FR20" s="7" t="s">
        <v>401</v>
      </c>
      <c r="FS20" s="7" t="s">
        <v>401</v>
      </c>
      <c r="FT20" s="7"/>
      <c r="FU20" s="7"/>
      <c r="FV20" s="7"/>
      <c r="FW20" s="7"/>
      <c r="FX20" s="7"/>
    </row>
    <row r="21" spans="1:180" ht="28" x14ac:dyDescent="0.3">
      <c r="A21" s="38" t="s">
        <v>411</v>
      </c>
      <c r="B21" s="48" t="s">
        <v>412</v>
      </c>
      <c r="C21" s="49" t="s">
        <v>442</v>
      </c>
      <c r="D21" s="7">
        <f t="shared" si="0"/>
        <v>2</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t="s">
        <v>401</v>
      </c>
      <c r="CM21" s="7" t="s">
        <v>401</v>
      </c>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row>
    <row r="22" spans="1:180" ht="28" x14ac:dyDescent="0.3">
      <c r="A22" s="38" t="s">
        <v>411</v>
      </c>
      <c r="B22" s="48" t="s">
        <v>412</v>
      </c>
      <c r="C22" s="49" t="s">
        <v>429</v>
      </c>
      <c r="D22" s="7">
        <f t="shared" si="0"/>
        <v>3</v>
      </c>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t="s">
        <v>401</v>
      </c>
      <c r="DS22" s="7" t="s">
        <v>401</v>
      </c>
      <c r="DT22" s="7"/>
      <c r="DU22" s="7"/>
      <c r="DV22" s="7" t="s">
        <v>401</v>
      </c>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row>
    <row r="23" spans="1:180" ht="28" x14ac:dyDescent="0.3">
      <c r="A23" s="38" t="s">
        <v>411</v>
      </c>
      <c r="B23" s="48" t="s">
        <v>412</v>
      </c>
      <c r="C23" s="49" t="s">
        <v>443</v>
      </c>
      <c r="D23" s="7">
        <f t="shared" si="0"/>
        <v>2</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t="s">
        <v>401</v>
      </c>
      <c r="CS23" s="7" t="s">
        <v>401</v>
      </c>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row>
    <row r="24" spans="1:180" ht="56" x14ac:dyDescent="0.3">
      <c r="A24" s="38" t="s">
        <v>411</v>
      </c>
      <c r="B24" s="48" t="s">
        <v>412</v>
      </c>
      <c r="C24" s="49" t="s">
        <v>469</v>
      </c>
      <c r="D24" s="7">
        <f t="shared" si="0"/>
        <v>1</v>
      </c>
      <c r="E24" s="7"/>
      <c r="F24" s="7"/>
      <c r="G24" s="7"/>
      <c r="H24" s="7"/>
      <c r="I24" s="7"/>
      <c r="J24" s="7"/>
      <c r="K24" s="7"/>
      <c r="L24" s="7"/>
      <c r="M24" s="7"/>
      <c r="N24" s="7"/>
      <c r="O24" s="7"/>
      <c r="P24" s="7"/>
      <c r="Q24" s="7"/>
      <c r="R24" s="7"/>
      <c r="S24" s="7"/>
      <c r="T24" s="7"/>
      <c r="U24" s="7"/>
      <c r="V24" s="7"/>
      <c r="W24" s="7"/>
      <c r="X24" s="7" t="s">
        <v>401</v>
      </c>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row>
    <row r="25" spans="1:180" ht="70" x14ac:dyDescent="0.3">
      <c r="A25" s="38" t="s">
        <v>411</v>
      </c>
      <c r="B25" s="48" t="s">
        <v>412</v>
      </c>
      <c r="C25" s="49" t="s">
        <v>470</v>
      </c>
      <c r="D25" s="7">
        <f t="shared" si="0"/>
        <v>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t="s">
        <v>401</v>
      </c>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row>
    <row r="26" spans="1:180" ht="70" x14ac:dyDescent="0.3">
      <c r="A26" s="38" t="s">
        <v>411</v>
      </c>
      <c r="B26" s="48" t="s">
        <v>412</v>
      </c>
      <c r="C26" s="49" t="s">
        <v>471</v>
      </c>
      <c r="D26" s="7">
        <f t="shared" si="0"/>
        <v>1</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t="s">
        <v>401</v>
      </c>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row>
    <row r="27" spans="1:180" ht="70" x14ac:dyDescent="0.3">
      <c r="A27" s="38" t="s">
        <v>411</v>
      </c>
      <c r="B27" s="48" t="s">
        <v>412</v>
      </c>
      <c r="C27" s="49" t="s">
        <v>472</v>
      </c>
      <c r="D27" s="7">
        <f t="shared" si="0"/>
        <v>1</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t="s">
        <v>401</v>
      </c>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row>
    <row r="28" spans="1:180" ht="56" x14ac:dyDescent="0.3">
      <c r="A28" s="38" t="s">
        <v>411</v>
      </c>
      <c r="B28" s="48" t="s">
        <v>412</v>
      </c>
      <c r="C28" s="49" t="s">
        <v>473</v>
      </c>
      <c r="D28" s="7">
        <f t="shared" si="0"/>
        <v>1</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t="s">
        <v>401</v>
      </c>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row>
    <row r="29" spans="1:180" ht="70" x14ac:dyDescent="0.3">
      <c r="A29" s="38" t="s">
        <v>411</v>
      </c>
      <c r="B29" s="48" t="s">
        <v>412</v>
      </c>
      <c r="C29" s="49" t="s">
        <v>444</v>
      </c>
      <c r="D29" s="7">
        <f t="shared" si="0"/>
        <v>2</v>
      </c>
      <c r="E29" s="7"/>
      <c r="F29" s="7"/>
      <c r="G29" s="7"/>
      <c r="H29" s="7"/>
      <c r="I29" s="7"/>
      <c r="J29" s="7"/>
      <c r="K29" s="7"/>
      <c r="L29" s="7"/>
      <c r="M29" s="7"/>
      <c r="N29" s="7"/>
      <c r="O29" s="7"/>
      <c r="P29" s="7"/>
      <c r="Q29" s="7"/>
      <c r="R29" s="7"/>
      <c r="S29" s="7"/>
      <c r="T29" s="7"/>
      <c r="U29" s="7"/>
      <c r="V29" s="7" t="s">
        <v>401</v>
      </c>
      <c r="W29" s="7" t="s">
        <v>401</v>
      </c>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180" ht="56" x14ac:dyDescent="0.3">
      <c r="A30" s="38" t="s">
        <v>411</v>
      </c>
      <c r="B30" s="48" t="s">
        <v>412</v>
      </c>
      <c r="C30" s="49" t="s">
        <v>445</v>
      </c>
      <c r="D30" s="7">
        <f t="shared" si="0"/>
        <v>2</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t="s">
        <v>401</v>
      </c>
      <c r="CQ30" s="7" t="s">
        <v>401</v>
      </c>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row>
    <row r="31" spans="1:180" ht="70" x14ac:dyDescent="0.3">
      <c r="A31" s="38" t="s">
        <v>411</v>
      </c>
      <c r="B31" s="48" t="s">
        <v>412</v>
      </c>
      <c r="C31" s="49" t="s">
        <v>446</v>
      </c>
      <c r="D31" s="7">
        <f t="shared" si="0"/>
        <v>2</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t="s">
        <v>401</v>
      </c>
      <c r="CN31" s="7"/>
      <c r="CO31" s="7" t="s">
        <v>401</v>
      </c>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row>
    <row r="32" spans="1:180" ht="70" x14ac:dyDescent="0.3">
      <c r="A32" s="38" t="s">
        <v>411</v>
      </c>
      <c r="B32" s="48" t="s">
        <v>412</v>
      </c>
      <c r="C32" s="49" t="s">
        <v>474</v>
      </c>
      <c r="D32" s="7">
        <f t="shared" si="0"/>
        <v>1</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t="s">
        <v>401</v>
      </c>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row>
    <row r="33" spans="1:180" ht="70" x14ac:dyDescent="0.3">
      <c r="A33" s="38" t="s">
        <v>411</v>
      </c>
      <c r="B33" s="48" t="s">
        <v>412</v>
      </c>
      <c r="C33" s="49" t="s">
        <v>447</v>
      </c>
      <c r="D33" s="7">
        <f t="shared" si="0"/>
        <v>2</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t="s">
        <v>401</v>
      </c>
      <c r="DO33" s="7" t="s">
        <v>401</v>
      </c>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row>
    <row r="34" spans="1:180" ht="70" x14ac:dyDescent="0.3">
      <c r="A34" s="38" t="s">
        <v>411</v>
      </c>
      <c r="B34" s="48" t="s">
        <v>412</v>
      </c>
      <c r="C34" s="49" t="s">
        <v>475</v>
      </c>
      <c r="D34" s="7">
        <f t="shared" si="0"/>
        <v>1</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t="s">
        <v>401</v>
      </c>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row>
    <row r="35" spans="1:180" ht="70" x14ac:dyDescent="0.3">
      <c r="A35" s="38" t="s">
        <v>411</v>
      </c>
      <c r="B35" s="48" t="s">
        <v>412</v>
      </c>
      <c r="C35" s="49" t="s">
        <v>476</v>
      </c>
      <c r="D35" s="7">
        <f t="shared" ref="D35:D66" si="1">COUNTIF(E35:FX35,"=X")</f>
        <v>1</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t="s">
        <v>401</v>
      </c>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row>
    <row r="36" spans="1:180" ht="70" x14ac:dyDescent="0.3">
      <c r="A36" s="38" t="s">
        <v>411</v>
      </c>
      <c r="B36" s="48" t="s">
        <v>412</v>
      </c>
      <c r="C36" s="49" t="s">
        <v>477</v>
      </c>
      <c r="D36" s="7">
        <f t="shared" si="1"/>
        <v>1</v>
      </c>
      <c r="E36" s="7"/>
      <c r="F36" s="7"/>
      <c r="G36" s="7"/>
      <c r="H36" s="7"/>
      <c r="I36" s="7"/>
      <c r="J36" s="7"/>
      <c r="K36" s="7"/>
      <c r="L36" s="7"/>
      <c r="M36" s="7"/>
      <c r="N36" s="7"/>
      <c r="O36" s="7"/>
      <c r="P36" s="7"/>
      <c r="Q36" s="7"/>
      <c r="R36" s="7"/>
      <c r="S36" s="7"/>
      <c r="T36" s="7"/>
      <c r="U36" s="7"/>
      <c r="V36" s="7"/>
      <c r="W36" s="7"/>
      <c r="X36" s="7"/>
      <c r="Y36" s="7"/>
      <c r="Z36" s="7"/>
      <c r="AA36" s="7" t="s">
        <v>401</v>
      </c>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row>
    <row r="37" spans="1:180" ht="70" x14ac:dyDescent="0.3">
      <c r="A37" s="38" t="s">
        <v>411</v>
      </c>
      <c r="B37" s="48" t="s">
        <v>412</v>
      </c>
      <c r="C37" s="49" t="s">
        <v>478</v>
      </c>
      <c r="D37" s="7">
        <f t="shared" si="1"/>
        <v>1</v>
      </c>
      <c r="E37" s="7"/>
      <c r="F37" s="7"/>
      <c r="G37" s="7"/>
      <c r="H37" s="7"/>
      <c r="I37" s="7"/>
      <c r="J37" s="7"/>
      <c r="K37" s="7"/>
      <c r="L37" s="7"/>
      <c r="M37" s="7"/>
      <c r="N37" s="7"/>
      <c r="O37" s="7"/>
      <c r="P37" s="7"/>
      <c r="Q37" s="7"/>
      <c r="R37" s="7"/>
      <c r="S37" s="7"/>
      <c r="T37" s="7"/>
      <c r="U37" s="7"/>
      <c r="V37" s="7"/>
      <c r="W37" s="7"/>
      <c r="X37" s="7"/>
      <c r="Y37" s="7" t="s">
        <v>401</v>
      </c>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row>
    <row r="38" spans="1:180" ht="70" x14ac:dyDescent="0.3">
      <c r="A38" s="38" t="s">
        <v>411</v>
      </c>
      <c r="B38" s="48" t="s">
        <v>412</v>
      </c>
      <c r="C38" s="49" t="s">
        <v>479</v>
      </c>
      <c r="D38" s="7">
        <f t="shared" si="1"/>
        <v>1</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t="s">
        <v>401</v>
      </c>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row>
    <row r="39" spans="1:180" ht="70" x14ac:dyDescent="0.3">
      <c r="A39" s="38" t="s">
        <v>411</v>
      </c>
      <c r="B39" s="48" t="s">
        <v>412</v>
      </c>
      <c r="C39" s="49" t="s">
        <v>480</v>
      </c>
      <c r="D39" s="7">
        <f t="shared" si="1"/>
        <v>1</v>
      </c>
      <c r="E39" s="7"/>
      <c r="F39" s="7"/>
      <c r="G39" s="7"/>
      <c r="H39" s="7"/>
      <c r="I39" s="7"/>
      <c r="J39" s="7"/>
      <c r="K39" s="7"/>
      <c r="L39" s="7"/>
      <c r="M39" s="7"/>
      <c r="N39" s="7"/>
      <c r="O39" s="7"/>
      <c r="P39" s="7"/>
      <c r="Q39" s="7"/>
      <c r="R39" s="7"/>
      <c r="S39" s="7"/>
      <c r="T39" s="7"/>
      <c r="U39" s="7"/>
      <c r="V39" s="7"/>
      <c r="W39" s="7"/>
      <c r="X39" s="7"/>
      <c r="Y39" s="7"/>
      <c r="Z39" s="7"/>
      <c r="AA39" s="7"/>
      <c r="AB39" s="7"/>
      <c r="AC39" s="7" t="s">
        <v>401</v>
      </c>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row>
    <row r="40" spans="1:180" ht="70" x14ac:dyDescent="0.3">
      <c r="A40" s="38" t="s">
        <v>411</v>
      </c>
      <c r="B40" s="48" t="s">
        <v>412</v>
      </c>
      <c r="C40" s="49" t="s">
        <v>448</v>
      </c>
      <c r="D40" s="7">
        <f t="shared" si="1"/>
        <v>2</v>
      </c>
      <c r="E40" s="7"/>
      <c r="F40" s="7"/>
      <c r="G40" s="7"/>
      <c r="H40" s="7"/>
      <c r="I40" s="7"/>
      <c r="J40" s="7"/>
      <c r="K40" s="7"/>
      <c r="L40" s="7"/>
      <c r="M40" s="7"/>
      <c r="N40" s="7"/>
      <c r="O40" s="7"/>
      <c r="P40" s="7"/>
      <c r="Q40" s="7"/>
      <c r="R40" s="7"/>
      <c r="S40" s="7"/>
      <c r="T40" s="7"/>
      <c r="U40" s="7"/>
      <c r="V40" s="7"/>
      <c r="W40" s="7"/>
      <c r="X40" s="7"/>
      <c r="Y40" s="7"/>
      <c r="Z40" s="7" t="s">
        <v>401</v>
      </c>
      <c r="AA40" s="7"/>
      <c r="AB40" s="7" t="s">
        <v>401</v>
      </c>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row>
    <row r="41" spans="1:180" ht="70" x14ac:dyDescent="0.3">
      <c r="A41" s="38" t="s">
        <v>411</v>
      </c>
      <c r="B41" s="48" t="s">
        <v>412</v>
      </c>
      <c r="C41" s="49" t="s">
        <v>481</v>
      </c>
      <c r="D41" s="7">
        <f t="shared" si="1"/>
        <v>1</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t="s">
        <v>401</v>
      </c>
      <c r="FE41" s="7"/>
      <c r="FF41" s="7"/>
      <c r="FG41" s="7"/>
      <c r="FH41" s="7"/>
      <c r="FI41" s="7"/>
      <c r="FJ41" s="7"/>
      <c r="FK41" s="7"/>
      <c r="FL41" s="7"/>
      <c r="FM41" s="7"/>
      <c r="FN41" s="7"/>
      <c r="FO41" s="7"/>
      <c r="FP41" s="7"/>
      <c r="FQ41" s="7"/>
      <c r="FR41" s="7"/>
      <c r="FS41" s="7"/>
      <c r="FT41" s="7"/>
      <c r="FU41" s="7"/>
      <c r="FV41" s="7"/>
      <c r="FW41" s="7"/>
      <c r="FX41" s="7"/>
    </row>
    <row r="42" spans="1:180" ht="70" x14ac:dyDescent="0.3">
      <c r="A42" s="38" t="s">
        <v>411</v>
      </c>
      <c r="B42" s="48" t="s">
        <v>412</v>
      </c>
      <c r="C42" s="49" t="s">
        <v>482</v>
      </c>
      <c r="D42" s="7">
        <f t="shared" si="1"/>
        <v>1</v>
      </c>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t="s">
        <v>401</v>
      </c>
      <c r="FC42" s="7"/>
      <c r="FD42" s="7"/>
      <c r="FE42" s="7"/>
      <c r="FF42" s="7"/>
      <c r="FG42" s="7"/>
      <c r="FH42" s="7"/>
      <c r="FI42" s="7"/>
      <c r="FJ42" s="7"/>
      <c r="FK42" s="7"/>
      <c r="FL42" s="7"/>
      <c r="FM42" s="7"/>
      <c r="FN42" s="7"/>
      <c r="FO42" s="7"/>
      <c r="FP42" s="7"/>
      <c r="FQ42" s="7"/>
      <c r="FR42" s="7"/>
      <c r="FS42" s="7"/>
      <c r="FT42" s="7"/>
      <c r="FU42" s="7"/>
      <c r="FV42" s="7"/>
      <c r="FW42" s="7"/>
      <c r="FX42" s="7"/>
    </row>
    <row r="43" spans="1:180" ht="70" x14ac:dyDescent="0.3">
      <c r="A43" s="38" t="s">
        <v>411</v>
      </c>
      <c r="B43" s="48" t="s">
        <v>412</v>
      </c>
      <c r="C43" s="49" t="s">
        <v>430</v>
      </c>
      <c r="D43" s="7">
        <f t="shared" si="1"/>
        <v>3</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t="s">
        <v>401</v>
      </c>
      <c r="FG43" s="7" t="s">
        <v>401</v>
      </c>
      <c r="FH43" s="7" t="s">
        <v>401</v>
      </c>
      <c r="FI43" s="7"/>
      <c r="FJ43" s="7"/>
      <c r="FK43" s="7"/>
      <c r="FL43" s="7"/>
      <c r="FM43" s="7"/>
      <c r="FN43" s="7"/>
      <c r="FO43" s="7"/>
      <c r="FP43" s="7"/>
      <c r="FQ43" s="7"/>
      <c r="FR43" s="7"/>
      <c r="FS43" s="7"/>
      <c r="FT43" s="7"/>
      <c r="FU43" s="7"/>
      <c r="FV43" s="7"/>
      <c r="FW43" s="7"/>
      <c r="FX43" s="7"/>
    </row>
    <row r="44" spans="1:180" ht="70" x14ac:dyDescent="0.3">
      <c r="A44" s="38" t="s">
        <v>411</v>
      </c>
      <c r="B44" s="48" t="s">
        <v>412</v>
      </c>
      <c r="C44" s="49" t="s">
        <v>483</v>
      </c>
      <c r="D44" s="7">
        <f t="shared" si="1"/>
        <v>1</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t="s">
        <v>401</v>
      </c>
      <c r="EZ44" s="7"/>
      <c r="FA44" s="7"/>
      <c r="FB44" s="7"/>
      <c r="FC44" s="7"/>
      <c r="FD44" s="7"/>
      <c r="FE44" s="7"/>
      <c r="FF44" s="7"/>
      <c r="FG44" s="7"/>
      <c r="FH44" s="7"/>
      <c r="FI44" s="7"/>
      <c r="FJ44" s="7"/>
      <c r="FK44" s="7"/>
      <c r="FL44" s="7"/>
      <c r="FM44" s="7"/>
      <c r="FN44" s="7"/>
      <c r="FO44" s="7"/>
      <c r="FP44" s="7"/>
      <c r="FQ44" s="7"/>
      <c r="FR44" s="7"/>
      <c r="FS44" s="7"/>
      <c r="FT44" s="7"/>
      <c r="FU44" s="7"/>
      <c r="FV44" s="7"/>
      <c r="FW44" s="7"/>
      <c r="FX44" s="7"/>
    </row>
    <row r="45" spans="1:180" ht="56" x14ac:dyDescent="0.3">
      <c r="A45" s="38" t="s">
        <v>411</v>
      </c>
      <c r="B45" s="48" t="s">
        <v>412</v>
      </c>
      <c r="C45" s="49" t="s">
        <v>484</v>
      </c>
      <c r="D45" s="7">
        <f t="shared" si="1"/>
        <v>1</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t="s">
        <v>401</v>
      </c>
      <c r="FA45" s="7"/>
      <c r="FB45" s="7"/>
      <c r="FC45" s="7"/>
      <c r="FD45" s="7"/>
      <c r="FE45" s="7"/>
      <c r="FF45" s="7"/>
      <c r="FG45" s="7"/>
      <c r="FH45" s="7"/>
      <c r="FI45" s="7"/>
      <c r="FJ45" s="7"/>
      <c r="FK45" s="7"/>
      <c r="FL45" s="7"/>
      <c r="FM45" s="7"/>
      <c r="FN45" s="7"/>
      <c r="FO45" s="7"/>
      <c r="FP45" s="7"/>
      <c r="FQ45" s="7"/>
      <c r="FR45" s="7"/>
      <c r="FS45" s="7"/>
      <c r="FT45" s="7"/>
      <c r="FU45" s="7"/>
      <c r="FV45" s="7"/>
      <c r="FW45" s="7"/>
      <c r="FX45" s="7"/>
    </row>
    <row r="46" spans="1:180" ht="70" x14ac:dyDescent="0.3">
      <c r="A46" s="38" t="s">
        <v>411</v>
      </c>
      <c r="B46" s="48" t="s">
        <v>412</v>
      </c>
      <c r="C46" s="49" t="s">
        <v>485</v>
      </c>
      <c r="D46" s="7">
        <f t="shared" si="1"/>
        <v>1</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t="s">
        <v>401</v>
      </c>
      <c r="FF46" s="7"/>
      <c r="FG46" s="7"/>
      <c r="FH46" s="7"/>
      <c r="FI46" s="7"/>
      <c r="FJ46" s="7"/>
      <c r="FK46" s="7"/>
      <c r="FL46" s="7"/>
      <c r="FM46" s="7"/>
      <c r="FN46" s="7"/>
      <c r="FO46" s="7"/>
      <c r="FP46" s="7"/>
      <c r="FQ46" s="7"/>
      <c r="FR46" s="7"/>
      <c r="FS46" s="7"/>
      <c r="FT46" s="7"/>
      <c r="FU46" s="7"/>
      <c r="FV46" s="7"/>
      <c r="FW46" s="7"/>
      <c r="FX46" s="7"/>
    </row>
    <row r="47" spans="1:180" ht="84" x14ac:dyDescent="0.3">
      <c r="A47" s="38" t="s">
        <v>411</v>
      </c>
      <c r="B47" s="48" t="s">
        <v>412</v>
      </c>
      <c r="C47" s="49" t="s">
        <v>486</v>
      </c>
      <c r="D47" s="7">
        <f t="shared" si="1"/>
        <v>1</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t="s">
        <v>401</v>
      </c>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row>
    <row r="48" spans="1:180" ht="84" x14ac:dyDescent="0.3">
      <c r="A48" s="38" t="s">
        <v>411</v>
      </c>
      <c r="B48" s="48" t="s">
        <v>412</v>
      </c>
      <c r="C48" s="49" t="s">
        <v>487</v>
      </c>
      <c r="D48" s="7">
        <f t="shared" si="1"/>
        <v>1</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t="s">
        <v>401</v>
      </c>
      <c r="FB48" s="7"/>
      <c r="FC48" s="7"/>
      <c r="FD48" s="7"/>
      <c r="FE48" s="7"/>
      <c r="FF48" s="7"/>
      <c r="FG48" s="7"/>
      <c r="FH48" s="7"/>
      <c r="FI48" s="7"/>
      <c r="FJ48" s="7"/>
      <c r="FK48" s="7"/>
      <c r="FL48" s="7"/>
      <c r="FM48" s="7"/>
      <c r="FN48" s="7"/>
      <c r="FO48" s="7"/>
      <c r="FP48" s="7"/>
      <c r="FQ48" s="7"/>
      <c r="FR48" s="7"/>
      <c r="FS48" s="7"/>
      <c r="FT48" s="7"/>
      <c r="FU48" s="7"/>
      <c r="FV48" s="7"/>
      <c r="FW48" s="7"/>
      <c r="FX48" s="7"/>
    </row>
    <row r="49" spans="1:180" ht="28" x14ac:dyDescent="0.3">
      <c r="A49" s="38" t="s">
        <v>411</v>
      </c>
      <c r="B49" s="48" t="s">
        <v>412</v>
      </c>
      <c r="C49" s="49" t="s">
        <v>413</v>
      </c>
      <c r="D49" s="7">
        <f t="shared" si="1"/>
        <v>28</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t="s">
        <v>401</v>
      </c>
      <c r="AV49" s="7" t="s">
        <v>401</v>
      </c>
      <c r="AW49" s="7" t="s">
        <v>401</v>
      </c>
      <c r="AX49" s="7" t="s">
        <v>401</v>
      </c>
      <c r="AY49" s="7" t="s">
        <v>401</v>
      </c>
      <c r="AZ49" s="7" t="s">
        <v>401</v>
      </c>
      <c r="BA49" s="7" t="s">
        <v>401</v>
      </c>
      <c r="BB49" s="7" t="s">
        <v>401</v>
      </c>
      <c r="BC49" s="7" t="s">
        <v>401</v>
      </c>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t="s">
        <v>401</v>
      </c>
      <c r="CU49" s="7" t="s">
        <v>401</v>
      </c>
      <c r="CV49" s="7" t="s">
        <v>401</v>
      </c>
      <c r="CW49" s="7" t="s">
        <v>401</v>
      </c>
      <c r="CX49" s="7" t="s">
        <v>401</v>
      </c>
      <c r="CY49" s="7" t="s">
        <v>401</v>
      </c>
      <c r="CZ49" s="7" t="s">
        <v>401</v>
      </c>
      <c r="DA49" s="7" t="s">
        <v>401</v>
      </c>
      <c r="DB49" s="7" t="s">
        <v>401</v>
      </c>
      <c r="DC49" s="7" t="s">
        <v>401</v>
      </c>
      <c r="DD49" s="7" t="s">
        <v>401</v>
      </c>
      <c r="DE49" s="7" t="s">
        <v>401</v>
      </c>
      <c r="DF49" s="7" t="s">
        <v>401</v>
      </c>
      <c r="DG49" s="7" t="s">
        <v>401</v>
      </c>
      <c r="DH49" s="7" t="s">
        <v>401</v>
      </c>
      <c r="DI49" s="7" t="s">
        <v>401</v>
      </c>
      <c r="DJ49" s="7" t="s">
        <v>401</v>
      </c>
      <c r="DK49" s="7" t="s">
        <v>401</v>
      </c>
      <c r="DL49" s="7" t="s">
        <v>401</v>
      </c>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row>
    <row r="50" spans="1:180" ht="126" x14ac:dyDescent="0.3">
      <c r="A50" s="38" t="s">
        <v>411</v>
      </c>
      <c r="B50" s="48" t="s">
        <v>412</v>
      </c>
      <c r="C50" s="49" t="s">
        <v>488</v>
      </c>
      <c r="D50" s="7">
        <f t="shared" si="1"/>
        <v>1</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t="s">
        <v>401</v>
      </c>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row>
    <row r="51" spans="1:180" ht="56" x14ac:dyDescent="0.3">
      <c r="A51" s="38" t="s">
        <v>411</v>
      </c>
      <c r="B51" s="38" t="s">
        <v>449</v>
      </c>
      <c r="C51" s="41" t="s">
        <v>450</v>
      </c>
      <c r="D51" s="7">
        <f t="shared" si="1"/>
        <v>2</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t="s">
        <v>401</v>
      </c>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t="s">
        <v>401</v>
      </c>
      <c r="FO51" s="7"/>
      <c r="FP51" s="7"/>
      <c r="FQ51" s="7"/>
      <c r="FR51" s="7"/>
      <c r="FS51" s="7"/>
      <c r="FT51" s="7"/>
      <c r="FU51" s="7"/>
      <c r="FV51" s="7"/>
      <c r="FW51" s="7"/>
      <c r="FX51" s="7"/>
    </row>
    <row r="52" spans="1:180" ht="28" x14ac:dyDescent="0.3">
      <c r="A52" s="38" t="s">
        <v>398</v>
      </c>
      <c r="B52" s="38" t="s">
        <v>431</v>
      </c>
      <c r="C52" s="41" t="s">
        <v>432</v>
      </c>
      <c r="D52" s="7">
        <f t="shared" si="1"/>
        <v>3</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t="s">
        <v>401</v>
      </c>
      <c r="FG52" s="7" t="s">
        <v>401</v>
      </c>
      <c r="FH52" s="7" t="s">
        <v>401</v>
      </c>
      <c r="FI52" s="7"/>
      <c r="FJ52" s="7"/>
      <c r="FK52" s="7"/>
      <c r="FL52" s="7"/>
      <c r="FM52" s="7"/>
      <c r="FN52" s="7"/>
      <c r="FO52" s="7"/>
      <c r="FP52" s="7"/>
      <c r="FQ52" s="7"/>
      <c r="FR52" s="7"/>
      <c r="FS52" s="7"/>
      <c r="FT52" s="7"/>
      <c r="FU52" s="7"/>
      <c r="FV52" s="7"/>
      <c r="FW52" s="7"/>
      <c r="FX52" s="7"/>
    </row>
    <row r="53" spans="1:180" ht="56" x14ac:dyDescent="0.3">
      <c r="A53" s="38" t="s">
        <v>411</v>
      </c>
      <c r="B53" s="55" t="s">
        <v>433</v>
      </c>
      <c r="C53" s="56" t="s">
        <v>489</v>
      </c>
      <c r="D53" s="7">
        <f t="shared" si="1"/>
        <v>1</v>
      </c>
      <c r="E53" s="7"/>
      <c r="F53" s="7"/>
      <c r="G53" s="7"/>
      <c r="H53" s="7"/>
      <c r="I53" s="7"/>
      <c r="J53" s="7"/>
      <c r="K53" s="7"/>
      <c r="L53" s="7"/>
      <c r="M53" s="7"/>
      <c r="N53" s="7"/>
      <c r="O53" s="7"/>
      <c r="P53" s="7"/>
      <c r="Q53" s="7"/>
      <c r="R53" s="7"/>
      <c r="S53" s="7"/>
      <c r="T53" s="7"/>
      <c r="U53" s="7"/>
      <c r="V53" s="7"/>
      <c r="W53" s="7"/>
      <c r="X53" s="7"/>
      <c r="Y53" s="7"/>
      <c r="Z53" s="7"/>
      <c r="AA53" s="7"/>
      <c r="AB53" s="7"/>
      <c r="AC53" s="7" t="s">
        <v>401</v>
      </c>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row>
    <row r="54" spans="1:180" ht="70" x14ac:dyDescent="0.3">
      <c r="A54" s="38" t="s">
        <v>411</v>
      </c>
      <c r="B54" s="55" t="s">
        <v>433</v>
      </c>
      <c r="C54" s="56" t="s">
        <v>490</v>
      </c>
      <c r="D54" s="7">
        <f t="shared" si="1"/>
        <v>1</v>
      </c>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t="s">
        <v>401</v>
      </c>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row>
    <row r="55" spans="1:180" ht="42" x14ac:dyDescent="0.3">
      <c r="A55" s="38" t="s">
        <v>398</v>
      </c>
      <c r="B55" s="55" t="s">
        <v>433</v>
      </c>
      <c r="C55" s="56" t="s">
        <v>491</v>
      </c>
      <c r="D55" s="7">
        <f t="shared" si="1"/>
        <v>1</v>
      </c>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t="s">
        <v>401</v>
      </c>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row>
    <row r="56" spans="1:180" ht="56" x14ac:dyDescent="0.3">
      <c r="A56" s="38" t="s">
        <v>398</v>
      </c>
      <c r="B56" s="55" t="s">
        <v>433</v>
      </c>
      <c r="C56" s="56" t="s">
        <v>434</v>
      </c>
      <c r="D56" s="7">
        <f t="shared" si="1"/>
        <v>3</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t="s">
        <v>401</v>
      </c>
      <c r="CP56" s="7" t="s">
        <v>401</v>
      </c>
      <c r="CQ56" s="7" t="s">
        <v>401</v>
      </c>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row>
    <row r="57" spans="1:180" ht="42" x14ac:dyDescent="0.3">
      <c r="A57" s="38" t="s">
        <v>411</v>
      </c>
      <c r="B57" s="55" t="s">
        <v>433</v>
      </c>
      <c r="C57" s="56" t="s">
        <v>451</v>
      </c>
      <c r="D57" s="7">
        <f t="shared" si="1"/>
        <v>2</v>
      </c>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t="s">
        <v>401</v>
      </c>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t="s">
        <v>401</v>
      </c>
      <c r="FO57" s="7"/>
      <c r="FP57" s="7"/>
      <c r="FQ57" s="7"/>
      <c r="FR57" s="7"/>
      <c r="FS57" s="7"/>
      <c r="FT57" s="7"/>
      <c r="FU57" s="7"/>
      <c r="FV57" s="7"/>
      <c r="FW57" s="7"/>
      <c r="FX57" s="7"/>
    </row>
    <row r="58" spans="1:180" ht="42" x14ac:dyDescent="0.3">
      <c r="A58" s="38" t="s">
        <v>398</v>
      </c>
      <c r="B58" s="38" t="s">
        <v>402</v>
      </c>
      <c r="C58" s="41" t="s">
        <v>403</v>
      </c>
      <c r="D58" s="7">
        <f t="shared" si="1"/>
        <v>115</v>
      </c>
      <c r="E58" s="7" t="s">
        <v>401</v>
      </c>
      <c r="F58" s="7" t="s">
        <v>401</v>
      </c>
      <c r="G58" s="7" t="s">
        <v>401</v>
      </c>
      <c r="H58" s="7"/>
      <c r="I58" s="7" t="s">
        <v>401</v>
      </c>
      <c r="J58" s="7" t="s">
        <v>401</v>
      </c>
      <c r="K58" s="7" t="s">
        <v>401</v>
      </c>
      <c r="L58" s="7" t="s">
        <v>401</v>
      </c>
      <c r="M58" s="7" t="s">
        <v>401</v>
      </c>
      <c r="N58" s="7"/>
      <c r="O58" s="7"/>
      <c r="P58" s="7"/>
      <c r="Q58" s="7" t="s">
        <v>401</v>
      </c>
      <c r="R58" s="7"/>
      <c r="S58" s="7"/>
      <c r="T58" s="7" t="s">
        <v>401</v>
      </c>
      <c r="U58" s="7"/>
      <c r="V58" s="7" t="s">
        <v>401</v>
      </c>
      <c r="W58" s="7" t="s">
        <v>401</v>
      </c>
      <c r="X58" s="7" t="s">
        <v>401</v>
      </c>
      <c r="Y58" s="7" t="s">
        <v>401</v>
      </c>
      <c r="Z58" s="7" t="s">
        <v>401</v>
      </c>
      <c r="AA58" s="7" t="s">
        <v>401</v>
      </c>
      <c r="AB58" s="7" t="s">
        <v>401</v>
      </c>
      <c r="AC58" s="7" t="s">
        <v>401</v>
      </c>
      <c r="AD58" s="7"/>
      <c r="AE58" s="7" t="s">
        <v>401</v>
      </c>
      <c r="AF58" s="7" t="s">
        <v>401</v>
      </c>
      <c r="AG58" s="7"/>
      <c r="AH58" s="7"/>
      <c r="AI58" s="7"/>
      <c r="AJ58" s="7"/>
      <c r="AK58" s="7"/>
      <c r="AL58" s="7"/>
      <c r="AM58" s="7"/>
      <c r="AN58" s="7"/>
      <c r="AO58" s="7"/>
      <c r="AP58" s="7"/>
      <c r="AQ58" s="7"/>
      <c r="AR58" s="7"/>
      <c r="AS58" s="7"/>
      <c r="AT58" s="7"/>
      <c r="AU58" s="7"/>
      <c r="AV58" s="7"/>
      <c r="AW58" s="7"/>
      <c r="AX58" s="7"/>
      <c r="AY58" s="7"/>
      <c r="AZ58" s="7"/>
      <c r="BA58" s="7"/>
      <c r="BB58" s="7"/>
      <c r="BC58" s="7"/>
      <c r="BD58" s="7" t="s">
        <v>401</v>
      </c>
      <c r="BE58" s="7" t="s">
        <v>401</v>
      </c>
      <c r="BF58" s="7" t="s">
        <v>401</v>
      </c>
      <c r="BG58" s="7" t="s">
        <v>401</v>
      </c>
      <c r="BH58" s="7" t="s">
        <v>401</v>
      </c>
      <c r="BI58" s="7" t="s">
        <v>401</v>
      </c>
      <c r="BJ58" s="7" t="s">
        <v>401</v>
      </c>
      <c r="BK58" s="7" t="s">
        <v>401</v>
      </c>
      <c r="BL58" s="7" t="s">
        <v>401</v>
      </c>
      <c r="BM58" s="7" t="s">
        <v>401</v>
      </c>
      <c r="BN58" s="7" t="s">
        <v>401</v>
      </c>
      <c r="BO58" s="7" t="s">
        <v>401</v>
      </c>
      <c r="BP58" s="7" t="s">
        <v>401</v>
      </c>
      <c r="BQ58" s="7" t="s">
        <v>401</v>
      </c>
      <c r="BR58" s="7" t="s">
        <v>401</v>
      </c>
      <c r="BS58" s="7" t="s">
        <v>401</v>
      </c>
      <c r="BT58" s="7" t="s">
        <v>401</v>
      </c>
      <c r="BU58" s="7" t="s">
        <v>401</v>
      </c>
      <c r="BV58" s="7" t="s">
        <v>401</v>
      </c>
      <c r="BW58" s="7" t="s">
        <v>401</v>
      </c>
      <c r="BX58" s="7" t="s">
        <v>401</v>
      </c>
      <c r="BY58" s="7" t="s">
        <v>401</v>
      </c>
      <c r="BZ58" s="7" t="s">
        <v>401</v>
      </c>
      <c r="CA58" s="7" t="s">
        <v>401</v>
      </c>
      <c r="CB58" s="7" t="s">
        <v>401</v>
      </c>
      <c r="CC58" s="7"/>
      <c r="CD58" s="7" t="s">
        <v>401</v>
      </c>
      <c r="CE58" s="7" t="s">
        <v>401</v>
      </c>
      <c r="CF58" s="7"/>
      <c r="CG58" s="7"/>
      <c r="CH58" s="7"/>
      <c r="CI58" s="7" t="s">
        <v>401</v>
      </c>
      <c r="CJ58" s="7" t="s">
        <v>401</v>
      </c>
      <c r="CK58" s="7"/>
      <c r="CL58" s="7" t="s">
        <v>401</v>
      </c>
      <c r="CM58" s="7" t="s">
        <v>401</v>
      </c>
      <c r="CN58" s="7" t="s">
        <v>401</v>
      </c>
      <c r="CO58" s="7" t="s">
        <v>401</v>
      </c>
      <c r="CP58" s="7" t="s">
        <v>401</v>
      </c>
      <c r="CQ58" s="7" t="s">
        <v>401</v>
      </c>
      <c r="CR58" s="7" t="s">
        <v>401</v>
      </c>
      <c r="CS58" s="7" t="s">
        <v>401</v>
      </c>
      <c r="CT58" s="7" t="s">
        <v>401</v>
      </c>
      <c r="CU58" s="7" t="s">
        <v>401</v>
      </c>
      <c r="CV58" s="7" t="s">
        <v>401</v>
      </c>
      <c r="CW58" s="7" t="s">
        <v>401</v>
      </c>
      <c r="CX58" s="7" t="s">
        <v>401</v>
      </c>
      <c r="CY58" s="7" t="s">
        <v>401</v>
      </c>
      <c r="CZ58" s="7" t="s">
        <v>401</v>
      </c>
      <c r="DA58" s="7" t="s">
        <v>401</v>
      </c>
      <c r="DB58" s="7" t="s">
        <v>401</v>
      </c>
      <c r="DC58" s="7" t="s">
        <v>401</v>
      </c>
      <c r="DD58" s="7" t="s">
        <v>401</v>
      </c>
      <c r="DE58" s="7" t="s">
        <v>401</v>
      </c>
      <c r="DF58" s="7" t="s">
        <v>401</v>
      </c>
      <c r="DG58" s="7" t="s">
        <v>401</v>
      </c>
      <c r="DH58" s="7"/>
      <c r="DI58" s="7" t="s">
        <v>401</v>
      </c>
      <c r="DJ58" s="7"/>
      <c r="DK58" s="7"/>
      <c r="DL58" s="7"/>
      <c r="DM58" s="7"/>
      <c r="DN58" s="7"/>
      <c r="DO58" s="7" t="s">
        <v>401</v>
      </c>
      <c r="DP58" s="7" t="s">
        <v>401</v>
      </c>
      <c r="DQ58" s="7" t="s">
        <v>401</v>
      </c>
      <c r="DR58" s="7">
        <v>2</v>
      </c>
      <c r="DS58" s="7" t="s">
        <v>401</v>
      </c>
      <c r="DT58" s="7" t="s">
        <v>401</v>
      </c>
      <c r="DU58" s="7" t="s">
        <v>401</v>
      </c>
      <c r="DV58" s="7" t="s">
        <v>401</v>
      </c>
      <c r="DW58" s="7" t="s">
        <v>401</v>
      </c>
      <c r="DX58" s="7" t="s">
        <v>401</v>
      </c>
      <c r="DY58" s="7" t="s">
        <v>401</v>
      </c>
      <c r="DZ58" s="7" t="s">
        <v>401</v>
      </c>
      <c r="EA58" s="7" t="s">
        <v>401</v>
      </c>
      <c r="EB58" s="7"/>
      <c r="EC58" s="7"/>
      <c r="ED58" s="7"/>
      <c r="EE58" s="7"/>
      <c r="EF58" s="7"/>
      <c r="EG58" s="7"/>
      <c r="EH58" s="7" t="s">
        <v>401</v>
      </c>
      <c r="EI58" s="7" t="s">
        <v>401</v>
      </c>
      <c r="EJ58" s="7"/>
      <c r="EK58" s="7" t="s">
        <v>401</v>
      </c>
      <c r="EL58" s="7" t="s">
        <v>401</v>
      </c>
      <c r="EM58" s="7" t="s">
        <v>401</v>
      </c>
      <c r="EN58" s="7" t="s">
        <v>401</v>
      </c>
      <c r="EO58" s="7" t="s">
        <v>401</v>
      </c>
      <c r="EP58" s="7" t="s">
        <v>401</v>
      </c>
      <c r="EQ58" s="7" t="s">
        <v>401</v>
      </c>
      <c r="ER58" s="7" t="s">
        <v>401</v>
      </c>
      <c r="ES58" s="7" t="s">
        <v>401</v>
      </c>
      <c r="ET58" s="7" t="s">
        <v>401</v>
      </c>
      <c r="EU58" s="7" t="s">
        <v>401</v>
      </c>
      <c r="EV58" s="7" t="s">
        <v>401</v>
      </c>
      <c r="EW58" s="7" t="s">
        <v>401</v>
      </c>
      <c r="EX58" s="7" t="s">
        <v>401</v>
      </c>
      <c r="EY58" s="7" t="s">
        <v>401</v>
      </c>
      <c r="EZ58" s="7" t="s">
        <v>401</v>
      </c>
      <c r="FA58" s="7" t="s">
        <v>401</v>
      </c>
      <c r="FB58" s="7" t="s">
        <v>401</v>
      </c>
      <c r="FC58" s="7" t="s">
        <v>401</v>
      </c>
      <c r="FD58" s="7" t="s">
        <v>401</v>
      </c>
      <c r="FE58" s="7" t="s">
        <v>401</v>
      </c>
      <c r="FF58" s="7"/>
      <c r="FG58" s="7"/>
      <c r="FH58" s="7"/>
      <c r="FI58" s="7"/>
      <c r="FJ58" s="7"/>
      <c r="FK58" s="7"/>
      <c r="FL58" s="7" t="s">
        <v>401</v>
      </c>
      <c r="FM58" s="7" t="s">
        <v>401</v>
      </c>
      <c r="FN58" s="7" t="s">
        <v>401</v>
      </c>
      <c r="FO58" s="7" t="s">
        <v>401</v>
      </c>
      <c r="FP58" s="7" t="s">
        <v>401</v>
      </c>
      <c r="FQ58" s="7" t="s">
        <v>401</v>
      </c>
      <c r="FR58" s="7" t="s">
        <v>401</v>
      </c>
      <c r="FS58" s="7" t="s">
        <v>401</v>
      </c>
      <c r="FT58" s="7"/>
      <c r="FU58" s="7"/>
      <c r="FV58" s="7"/>
      <c r="FW58" s="7"/>
      <c r="FX58" s="7"/>
    </row>
    <row r="59" spans="1:180" ht="98" x14ac:dyDescent="0.3">
      <c r="A59" s="38" t="s">
        <v>398</v>
      </c>
      <c r="B59" s="38" t="s">
        <v>492</v>
      </c>
      <c r="C59" s="41" t="s">
        <v>493</v>
      </c>
      <c r="D59" s="7">
        <f t="shared" si="1"/>
        <v>1</v>
      </c>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t="s">
        <v>401</v>
      </c>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row>
    <row r="60" spans="1:180" ht="28" x14ac:dyDescent="0.3">
      <c r="A60" s="38" t="s">
        <v>398</v>
      </c>
      <c r="B60" s="52" t="s">
        <v>417</v>
      </c>
      <c r="C60" s="64" t="s">
        <v>494</v>
      </c>
      <c r="D60" s="7">
        <f t="shared" si="1"/>
        <v>1</v>
      </c>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t="s">
        <v>401</v>
      </c>
      <c r="FM60" s="7"/>
      <c r="FN60" s="7"/>
      <c r="FO60" s="7"/>
      <c r="FP60" s="7"/>
      <c r="FQ60" s="7"/>
      <c r="FR60" s="7"/>
      <c r="FS60" s="7"/>
      <c r="FT60" s="7"/>
      <c r="FU60" s="7"/>
      <c r="FV60" s="7"/>
      <c r="FW60" s="7"/>
      <c r="FX60" s="7"/>
    </row>
    <row r="61" spans="1:180" ht="112" x14ac:dyDescent="0.3">
      <c r="A61" s="38" t="s">
        <v>398</v>
      </c>
      <c r="B61" s="52" t="s">
        <v>417</v>
      </c>
      <c r="C61" s="61" t="s">
        <v>452</v>
      </c>
      <c r="D61" s="7">
        <f t="shared" si="1"/>
        <v>2</v>
      </c>
      <c r="E61" s="7"/>
      <c r="F61" s="7"/>
      <c r="G61" s="7"/>
      <c r="H61" s="7"/>
      <c r="I61" s="7"/>
      <c r="J61" s="7"/>
      <c r="K61" s="7"/>
      <c r="L61" s="7"/>
      <c r="M61" s="7"/>
      <c r="N61" s="7"/>
      <c r="O61" s="7"/>
      <c r="P61" s="7"/>
      <c r="Q61" s="7"/>
      <c r="R61" s="7"/>
      <c r="S61" s="7"/>
      <c r="T61" s="7"/>
      <c r="U61" s="7"/>
      <c r="V61" s="7" t="s">
        <v>401</v>
      </c>
      <c r="W61" s="7" t="s">
        <v>401</v>
      </c>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row>
    <row r="62" spans="1:180" x14ac:dyDescent="0.3">
      <c r="A62" s="38" t="s">
        <v>398</v>
      </c>
      <c r="B62" s="52" t="s">
        <v>417</v>
      </c>
      <c r="C62" s="61" t="s">
        <v>453</v>
      </c>
      <c r="D62" s="7">
        <f t="shared" si="1"/>
        <v>2</v>
      </c>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t="s">
        <v>401</v>
      </c>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t="s">
        <v>401</v>
      </c>
      <c r="FS62" s="7"/>
      <c r="FT62" s="7"/>
      <c r="FU62" s="7"/>
      <c r="FV62" s="7"/>
      <c r="FW62" s="7"/>
      <c r="FX62" s="7"/>
    </row>
    <row r="63" spans="1:180" ht="42" x14ac:dyDescent="0.3">
      <c r="A63" s="38" t="s">
        <v>398</v>
      </c>
      <c r="B63" s="52" t="s">
        <v>417</v>
      </c>
      <c r="C63" s="64" t="s">
        <v>495</v>
      </c>
      <c r="D63" s="7">
        <f t="shared" si="1"/>
        <v>1</v>
      </c>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t="s">
        <v>401</v>
      </c>
      <c r="FE63" s="7"/>
      <c r="FF63" s="7"/>
      <c r="FG63" s="7"/>
      <c r="FH63" s="7"/>
      <c r="FI63" s="7"/>
      <c r="FJ63" s="7"/>
      <c r="FK63" s="7"/>
      <c r="FL63" s="7"/>
      <c r="FM63" s="7"/>
      <c r="FN63" s="7"/>
      <c r="FO63" s="7"/>
      <c r="FP63" s="7"/>
      <c r="FQ63" s="7"/>
      <c r="FR63" s="7"/>
      <c r="FS63" s="7"/>
      <c r="FT63" s="7"/>
      <c r="FU63" s="7"/>
      <c r="FV63" s="7"/>
      <c r="FW63" s="7"/>
      <c r="FX63" s="7"/>
    </row>
    <row r="64" spans="1:180" x14ac:dyDescent="0.3">
      <c r="A64" s="38" t="s">
        <v>398</v>
      </c>
      <c r="B64" s="52" t="s">
        <v>417</v>
      </c>
      <c r="C64" s="52" t="s">
        <v>418</v>
      </c>
      <c r="D64" s="7">
        <f t="shared" si="1"/>
        <v>22</v>
      </c>
      <c r="E64" s="7"/>
      <c r="F64" s="7"/>
      <c r="G64" s="7"/>
      <c r="H64" s="7"/>
      <c r="I64" s="7"/>
      <c r="J64" s="7"/>
      <c r="K64" s="7"/>
      <c r="L64" s="7" t="s">
        <v>401</v>
      </c>
      <c r="M64" s="7" t="s">
        <v>401</v>
      </c>
      <c r="N64" s="7"/>
      <c r="O64" s="7"/>
      <c r="P64" s="7"/>
      <c r="Q64" s="7"/>
      <c r="R64" s="7"/>
      <c r="S64" s="7"/>
      <c r="T64" s="7"/>
      <c r="U64" s="7"/>
      <c r="V64" s="7" t="s">
        <v>401</v>
      </c>
      <c r="W64" s="7" t="s">
        <v>401</v>
      </c>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t="s">
        <v>401</v>
      </c>
      <c r="CS64" s="7" t="s">
        <v>401</v>
      </c>
      <c r="CT64" s="7" t="s">
        <v>401</v>
      </c>
      <c r="CU64" s="7" t="s">
        <v>401</v>
      </c>
      <c r="CV64" s="7" t="s">
        <v>401</v>
      </c>
      <c r="CW64" s="7" t="s">
        <v>401</v>
      </c>
      <c r="CX64" s="7"/>
      <c r="CY64" s="7" t="s">
        <v>401</v>
      </c>
      <c r="CZ64" s="7" t="s">
        <v>401</v>
      </c>
      <c r="DA64" s="7" t="s">
        <v>401</v>
      </c>
      <c r="DB64" s="7" t="s">
        <v>401</v>
      </c>
      <c r="DC64" s="7" t="s">
        <v>401</v>
      </c>
      <c r="DD64" s="7" t="s">
        <v>401</v>
      </c>
      <c r="DE64" s="7" t="s">
        <v>401</v>
      </c>
      <c r="DF64" s="7"/>
      <c r="DG64" s="7" t="s">
        <v>401</v>
      </c>
      <c r="DH64" s="7"/>
      <c r="DI64" s="7" t="s">
        <v>401</v>
      </c>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t="s">
        <v>401</v>
      </c>
      <c r="FP64" s="7" t="s">
        <v>401</v>
      </c>
      <c r="FQ64" s="7" t="s">
        <v>401</v>
      </c>
      <c r="FR64" s="7"/>
      <c r="FS64" s="7"/>
      <c r="FT64" s="7"/>
      <c r="FU64" s="7"/>
      <c r="FV64" s="7"/>
      <c r="FW64" s="7"/>
      <c r="FX64" s="7"/>
    </row>
    <row r="65" spans="1:180" ht="84" x14ac:dyDescent="0.3">
      <c r="A65" s="38" t="s">
        <v>398</v>
      </c>
      <c r="B65" s="38" t="s">
        <v>496</v>
      </c>
      <c r="C65" s="41" t="s">
        <v>497</v>
      </c>
      <c r="D65" s="7">
        <f t="shared" si="1"/>
        <v>1</v>
      </c>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t="s">
        <v>401</v>
      </c>
      <c r="EZ65" s="7"/>
      <c r="FA65" s="7"/>
      <c r="FB65" s="7"/>
      <c r="FC65" s="7"/>
      <c r="FD65" s="7"/>
      <c r="FE65" s="7"/>
      <c r="FF65" s="7"/>
      <c r="FG65" s="7"/>
      <c r="FH65" s="7"/>
      <c r="FI65" s="7"/>
      <c r="FJ65" s="7"/>
      <c r="FK65" s="7"/>
      <c r="FL65" s="7"/>
      <c r="FM65" s="7"/>
      <c r="FN65" s="7"/>
      <c r="FO65" s="7"/>
      <c r="FP65" s="7"/>
      <c r="FQ65" s="7"/>
      <c r="FR65" s="7"/>
      <c r="FS65" s="7"/>
      <c r="FT65" s="7"/>
      <c r="FU65" s="7"/>
      <c r="FV65" s="7"/>
      <c r="FW65" s="7"/>
      <c r="FX65" s="7"/>
    </row>
    <row r="66" spans="1:180" ht="42" x14ac:dyDescent="0.3">
      <c r="A66" s="38" t="s">
        <v>411</v>
      </c>
      <c r="B66" s="44" t="s">
        <v>406</v>
      </c>
      <c r="C66" s="45" t="s">
        <v>498</v>
      </c>
      <c r="D66" s="7">
        <f t="shared" si="1"/>
        <v>1</v>
      </c>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t="s">
        <v>401</v>
      </c>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row>
    <row r="67" spans="1:180" ht="56" x14ac:dyDescent="0.3">
      <c r="A67" s="38" t="s">
        <v>411</v>
      </c>
      <c r="B67" s="44" t="s">
        <v>406</v>
      </c>
      <c r="C67" s="45" t="s">
        <v>499</v>
      </c>
      <c r="D67" s="7">
        <f t="shared" ref="D67:D91" si="2">COUNTIF(E67:FX67,"=X")</f>
        <v>1</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t="s">
        <v>401</v>
      </c>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row>
    <row r="68" spans="1:180" x14ac:dyDescent="0.3">
      <c r="A68" s="38" t="s">
        <v>398</v>
      </c>
      <c r="B68" s="44" t="s">
        <v>406</v>
      </c>
      <c r="C68" s="45" t="s">
        <v>422</v>
      </c>
      <c r="D68" s="7">
        <f t="shared" si="2"/>
        <v>8</v>
      </c>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t="s">
        <v>401</v>
      </c>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t="s">
        <v>401</v>
      </c>
      <c r="EZ68" s="7"/>
      <c r="FA68" s="7" t="s">
        <v>401</v>
      </c>
      <c r="FB68" s="7"/>
      <c r="FC68" s="7"/>
      <c r="FD68" s="7" t="s">
        <v>401</v>
      </c>
      <c r="FE68" s="7" t="s">
        <v>401</v>
      </c>
      <c r="FF68" s="7" t="s">
        <v>401</v>
      </c>
      <c r="FG68" s="7" t="s">
        <v>401</v>
      </c>
      <c r="FH68" s="7" t="s">
        <v>401</v>
      </c>
      <c r="FI68" s="7"/>
      <c r="FJ68" s="7"/>
      <c r="FK68" s="7"/>
      <c r="FL68" s="7"/>
      <c r="FM68" s="7"/>
      <c r="FN68" s="7"/>
      <c r="FO68" s="7"/>
      <c r="FP68" s="7"/>
      <c r="FQ68" s="7"/>
      <c r="FR68" s="7"/>
      <c r="FS68" s="7"/>
      <c r="FT68" s="7"/>
      <c r="FU68" s="7"/>
      <c r="FV68" s="7"/>
      <c r="FW68" s="7"/>
      <c r="FX68" s="7"/>
    </row>
    <row r="69" spans="1:180" x14ac:dyDescent="0.3">
      <c r="A69" s="38" t="s">
        <v>398</v>
      </c>
      <c r="B69" s="44" t="s">
        <v>406</v>
      </c>
      <c r="C69" s="45" t="s">
        <v>407</v>
      </c>
      <c r="D69" s="7">
        <f t="shared" si="2"/>
        <v>88</v>
      </c>
      <c r="E69" s="7"/>
      <c r="F69" s="7"/>
      <c r="G69" s="7"/>
      <c r="H69" s="7" t="s">
        <v>401</v>
      </c>
      <c r="I69" s="7" t="s">
        <v>401</v>
      </c>
      <c r="J69" s="7"/>
      <c r="K69" s="7"/>
      <c r="L69" s="7"/>
      <c r="M69" s="7"/>
      <c r="N69" s="7"/>
      <c r="O69" s="7"/>
      <c r="P69" s="7"/>
      <c r="Q69" s="7"/>
      <c r="R69" s="7" t="s">
        <v>401</v>
      </c>
      <c r="S69" s="7"/>
      <c r="T69" s="7"/>
      <c r="U69" s="7" t="s">
        <v>401</v>
      </c>
      <c r="V69" s="7"/>
      <c r="W69" s="7"/>
      <c r="X69" s="7" t="s">
        <v>401</v>
      </c>
      <c r="Y69" s="7" t="s">
        <v>401</v>
      </c>
      <c r="Z69" s="7" t="s">
        <v>401</v>
      </c>
      <c r="AA69" s="7"/>
      <c r="AB69" s="7" t="s">
        <v>401</v>
      </c>
      <c r="AC69" s="7" t="s">
        <v>401</v>
      </c>
      <c r="AD69" s="7"/>
      <c r="AE69" s="7" t="s">
        <v>401</v>
      </c>
      <c r="AF69" s="7" t="s">
        <v>401</v>
      </c>
      <c r="AG69" s="7" t="s">
        <v>401</v>
      </c>
      <c r="AH69" s="7" t="s">
        <v>401</v>
      </c>
      <c r="AI69" s="7" t="s">
        <v>401</v>
      </c>
      <c r="AJ69" s="7" t="s">
        <v>401</v>
      </c>
      <c r="AK69" s="7" t="s">
        <v>401</v>
      </c>
      <c r="AL69" s="7"/>
      <c r="AM69" s="7" t="s">
        <v>401</v>
      </c>
      <c r="AN69" s="7" t="s">
        <v>401</v>
      </c>
      <c r="AO69" s="7" t="s">
        <v>401</v>
      </c>
      <c r="AP69" s="7" t="s">
        <v>401</v>
      </c>
      <c r="AQ69" s="7" t="s">
        <v>401</v>
      </c>
      <c r="AR69" s="7" t="s">
        <v>401</v>
      </c>
      <c r="AS69" s="7" t="s">
        <v>401</v>
      </c>
      <c r="AT69" s="7" t="s">
        <v>401</v>
      </c>
      <c r="AU69" s="7"/>
      <c r="AV69" s="7"/>
      <c r="AW69" s="7"/>
      <c r="AX69" s="7"/>
      <c r="AY69" s="7"/>
      <c r="AZ69" s="7"/>
      <c r="BA69" s="7"/>
      <c r="BB69" s="7"/>
      <c r="BC69" s="7"/>
      <c r="BD69" s="7" t="s">
        <v>401</v>
      </c>
      <c r="BE69" s="7" t="s">
        <v>401</v>
      </c>
      <c r="BF69" s="7" t="s">
        <v>401</v>
      </c>
      <c r="BG69" s="7" t="s">
        <v>401</v>
      </c>
      <c r="BH69" s="7" t="s">
        <v>401</v>
      </c>
      <c r="BI69" s="7" t="s">
        <v>401</v>
      </c>
      <c r="BJ69" s="7" t="s">
        <v>401</v>
      </c>
      <c r="BK69" s="7" t="s">
        <v>401</v>
      </c>
      <c r="BL69" s="7" t="s">
        <v>401</v>
      </c>
      <c r="BM69" s="7" t="s">
        <v>401</v>
      </c>
      <c r="BN69" s="7" t="s">
        <v>401</v>
      </c>
      <c r="BO69" s="7" t="s">
        <v>401</v>
      </c>
      <c r="BP69" s="7" t="s">
        <v>401</v>
      </c>
      <c r="BQ69" s="7" t="s">
        <v>401</v>
      </c>
      <c r="BR69" s="7" t="s">
        <v>401</v>
      </c>
      <c r="BS69" s="7" t="s">
        <v>401</v>
      </c>
      <c r="BT69" s="7" t="s">
        <v>401</v>
      </c>
      <c r="BU69" s="7" t="s">
        <v>401</v>
      </c>
      <c r="BV69" s="7" t="s">
        <v>401</v>
      </c>
      <c r="BW69" s="7" t="s">
        <v>401</v>
      </c>
      <c r="BX69" s="7" t="s">
        <v>401</v>
      </c>
      <c r="BY69" s="7" t="s">
        <v>401</v>
      </c>
      <c r="BZ69" s="7" t="s">
        <v>401</v>
      </c>
      <c r="CA69" s="7" t="s">
        <v>401</v>
      </c>
      <c r="CB69" s="7" t="s">
        <v>401</v>
      </c>
      <c r="CC69" s="7" t="s">
        <v>401</v>
      </c>
      <c r="CD69" s="7" t="s">
        <v>401</v>
      </c>
      <c r="CE69" s="7" t="s">
        <v>401</v>
      </c>
      <c r="CF69" s="7" t="s">
        <v>401</v>
      </c>
      <c r="CG69" s="7" t="s">
        <v>401</v>
      </c>
      <c r="CH69" s="7" t="s">
        <v>401</v>
      </c>
      <c r="CI69" s="7" t="s">
        <v>401</v>
      </c>
      <c r="CJ69" s="7"/>
      <c r="CK69" s="7" t="s">
        <v>401</v>
      </c>
      <c r="CL69" s="7"/>
      <c r="CM69" s="7" t="s">
        <v>401</v>
      </c>
      <c r="CN69" s="7" t="s">
        <v>401</v>
      </c>
      <c r="CO69" s="7" t="s">
        <v>401</v>
      </c>
      <c r="CP69" s="7" t="s">
        <v>401</v>
      </c>
      <c r="CQ69" s="7" t="s">
        <v>401</v>
      </c>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t="s">
        <v>401</v>
      </c>
      <c r="DX69" s="7" t="s">
        <v>401</v>
      </c>
      <c r="DY69" s="7" t="s">
        <v>401</v>
      </c>
      <c r="DZ69" s="7" t="s">
        <v>401</v>
      </c>
      <c r="EA69" s="7" t="s">
        <v>401</v>
      </c>
      <c r="EB69" s="7" t="s">
        <v>401</v>
      </c>
      <c r="EC69" s="7" t="s">
        <v>401</v>
      </c>
      <c r="ED69" s="7" t="s">
        <v>401</v>
      </c>
      <c r="EE69" s="7"/>
      <c r="EF69" s="7"/>
      <c r="EG69" s="7"/>
      <c r="EH69" s="7" t="s">
        <v>401</v>
      </c>
      <c r="EI69" s="7" t="s">
        <v>401</v>
      </c>
      <c r="EJ69" s="7" t="s">
        <v>401</v>
      </c>
      <c r="EK69" s="7" t="s">
        <v>401</v>
      </c>
      <c r="EL69" s="7" t="s">
        <v>401</v>
      </c>
      <c r="EM69" s="7" t="s">
        <v>401</v>
      </c>
      <c r="EN69" s="7" t="s">
        <v>401</v>
      </c>
      <c r="EO69" s="7" t="s">
        <v>401</v>
      </c>
      <c r="EP69" s="7" t="s">
        <v>401</v>
      </c>
      <c r="EQ69" s="7" t="s">
        <v>401</v>
      </c>
      <c r="ER69" s="7" t="s">
        <v>401</v>
      </c>
      <c r="ES69" s="7" t="s">
        <v>401</v>
      </c>
      <c r="ET69" s="7" t="s">
        <v>401</v>
      </c>
      <c r="EU69" s="7"/>
      <c r="EV69" s="7" t="s">
        <v>401</v>
      </c>
      <c r="EW69" s="7" t="s">
        <v>401</v>
      </c>
      <c r="EX69" s="7" t="s">
        <v>401</v>
      </c>
      <c r="EY69" s="7"/>
      <c r="EZ69" s="7" t="s">
        <v>401</v>
      </c>
      <c r="FA69" s="7"/>
      <c r="FB69" s="7" t="s">
        <v>401</v>
      </c>
      <c r="FC69" s="7"/>
      <c r="FD69" s="7"/>
      <c r="FE69" s="7"/>
      <c r="FF69" s="7"/>
      <c r="FG69" s="7"/>
      <c r="FH69" s="7"/>
      <c r="FI69" s="7"/>
      <c r="FJ69" s="7"/>
      <c r="FK69" s="7"/>
      <c r="FL69" s="7"/>
      <c r="FM69" s="7"/>
      <c r="FN69" s="7"/>
      <c r="FO69" s="7"/>
      <c r="FP69" s="7"/>
      <c r="FQ69" s="7"/>
      <c r="FR69" s="7"/>
      <c r="FS69" s="7"/>
      <c r="FT69" s="7"/>
      <c r="FU69" s="7"/>
      <c r="FV69" s="7"/>
      <c r="FW69" s="7"/>
      <c r="FX69" s="7"/>
    </row>
    <row r="70" spans="1:180" ht="42" x14ac:dyDescent="0.3">
      <c r="A70" s="38" t="s">
        <v>411</v>
      </c>
      <c r="B70" s="57" t="s">
        <v>435</v>
      </c>
      <c r="C70" s="58" t="s">
        <v>500</v>
      </c>
      <c r="D70" s="7">
        <f t="shared" si="2"/>
        <v>1</v>
      </c>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t="s">
        <v>401</v>
      </c>
      <c r="FF70" s="7"/>
      <c r="FG70" s="7"/>
      <c r="FH70" s="7"/>
      <c r="FI70" s="7"/>
      <c r="FJ70" s="7"/>
      <c r="FK70" s="7"/>
      <c r="FL70" s="7"/>
      <c r="FM70" s="7"/>
      <c r="FN70" s="7"/>
      <c r="FO70" s="7"/>
      <c r="FP70" s="7"/>
      <c r="FQ70" s="7"/>
      <c r="FR70" s="7"/>
      <c r="FS70" s="7"/>
      <c r="FT70" s="7"/>
      <c r="FU70" s="7"/>
      <c r="FV70" s="7"/>
      <c r="FW70" s="7"/>
      <c r="FX70" s="7"/>
    </row>
    <row r="71" spans="1:180" ht="28" x14ac:dyDescent="0.3">
      <c r="A71" s="38" t="s">
        <v>398</v>
      </c>
      <c r="B71" s="57" t="s">
        <v>435</v>
      </c>
      <c r="C71" s="58" t="s">
        <v>501</v>
      </c>
      <c r="D71" s="7">
        <f t="shared" si="2"/>
        <v>1</v>
      </c>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t="s">
        <v>401</v>
      </c>
      <c r="FT71" s="7"/>
      <c r="FU71" s="7"/>
      <c r="FV71" s="7"/>
      <c r="FW71" s="7"/>
      <c r="FX71" s="7"/>
    </row>
    <row r="72" spans="1:180" ht="56" x14ac:dyDescent="0.3">
      <c r="A72" s="38" t="s">
        <v>411</v>
      </c>
      <c r="B72" s="57" t="s">
        <v>435</v>
      </c>
      <c r="C72" s="58" t="s">
        <v>436</v>
      </c>
      <c r="D72" s="7">
        <f t="shared" si="2"/>
        <v>3</v>
      </c>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t="s">
        <v>401</v>
      </c>
      <c r="CF72" s="7" t="s">
        <v>401</v>
      </c>
      <c r="CG72" s="7" t="s">
        <v>401</v>
      </c>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row>
    <row r="73" spans="1:180" ht="42" x14ac:dyDescent="0.3">
      <c r="A73" s="38" t="s">
        <v>411</v>
      </c>
      <c r="B73" s="57" t="s">
        <v>435</v>
      </c>
      <c r="C73" s="58" t="s">
        <v>502</v>
      </c>
      <c r="D73" s="7">
        <f t="shared" si="2"/>
        <v>1</v>
      </c>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t="s">
        <v>401</v>
      </c>
      <c r="FS73" s="7"/>
      <c r="FT73" s="7"/>
      <c r="FU73" s="7"/>
      <c r="FV73" s="7"/>
      <c r="FW73" s="7"/>
      <c r="FX73" s="7"/>
    </row>
    <row r="74" spans="1:180" ht="126" x14ac:dyDescent="0.3">
      <c r="A74" s="38" t="s">
        <v>411</v>
      </c>
      <c r="B74" s="38" t="s">
        <v>503</v>
      </c>
      <c r="C74" s="41" t="s">
        <v>504</v>
      </c>
      <c r="D74" s="7">
        <f t="shared" si="2"/>
        <v>1</v>
      </c>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t="s">
        <v>401</v>
      </c>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row>
    <row r="75" spans="1:180" x14ac:dyDescent="0.3">
      <c r="A75" s="38" t="s">
        <v>398</v>
      </c>
      <c r="B75" s="62" t="s">
        <v>454</v>
      </c>
      <c r="C75" s="63" t="s">
        <v>505</v>
      </c>
      <c r="D75" s="7">
        <f t="shared" si="2"/>
        <v>1</v>
      </c>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t="s">
        <v>401</v>
      </c>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row>
    <row r="76" spans="1:180" ht="28" x14ac:dyDescent="0.3">
      <c r="A76" s="38" t="s">
        <v>398</v>
      </c>
      <c r="B76" s="62" t="s">
        <v>454</v>
      </c>
      <c r="C76" s="63" t="s">
        <v>506</v>
      </c>
      <c r="D76" s="7">
        <f t="shared" si="2"/>
        <v>1</v>
      </c>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t="s">
        <v>401</v>
      </c>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row>
    <row r="77" spans="1:180" ht="28" x14ac:dyDescent="0.3">
      <c r="A77" s="38" t="s">
        <v>398</v>
      </c>
      <c r="B77" s="62" t="s">
        <v>454</v>
      </c>
      <c r="C77" s="63" t="s">
        <v>507</v>
      </c>
      <c r="D77" s="7">
        <f t="shared" si="2"/>
        <v>1</v>
      </c>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t="s">
        <v>401</v>
      </c>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row>
    <row r="78" spans="1:180" ht="42" x14ac:dyDescent="0.3">
      <c r="A78" s="38" t="s">
        <v>398</v>
      </c>
      <c r="B78" s="62" t="s">
        <v>454</v>
      </c>
      <c r="C78" s="63" t="s">
        <v>455</v>
      </c>
      <c r="D78" s="7">
        <f t="shared" si="2"/>
        <v>2</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t="s">
        <v>401</v>
      </c>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t="s">
        <v>401</v>
      </c>
      <c r="FO78" s="7"/>
      <c r="FP78" s="7"/>
      <c r="FQ78" s="7"/>
      <c r="FR78" s="7"/>
      <c r="FS78" s="7"/>
      <c r="FT78" s="7"/>
      <c r="FU78" s="7"/>
      <c r="FV78" s="7"/>
      <c r="FW78" s="7"/>
      <c r="FX78" s="7"/>
    </row>
    <row r="79" spans="1:180" ht="28" x14ac:dyDescent="0.3">
      <c r="A79" s="38" t="s">
        <v>411</v>
      </c>
      <c r="B79" s="38" t="s">
        <v>508</v>
      </c>
      <c r="C79" s="41" t="s">
        <v>509</v>
      </c>
      <c r="D79" s="7">
        <f t="shared" si="2"/>
        <v>1</v>
      </c>
      <c r="E79" s="7"/>
      <c r="F79" s="7"/>
      <c r="G79" s="7"/>
      <c r="H79" s="7"/>
      <c r="I79" s="7"/>
      <c r="J79" s="7"/>
      <c r="K79" s="7"/>
      <c r="L79" s="7"/>
      <c r="M79" s="7"/>
      <c r="N79" s="7"/>
      <c r="O79" s="7" t="s">
        <v>401</v>
      </c>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row>
    <row r="80" spans="1:180" ht="28" x14ac:dyDescent="0.3">
      <c r="A80" s="38" t="s">
        <v>411</v>
      </c>
      <c r="B80" s="38" t="s">
        <v>456</v>
      </c>
      <c r="C80" s="41" t="s">
        <v>457</v>
      </c>
      <c r="D80" s="7">
        <f t="shared" si="2"/>
        <v>2</v>
      </c>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t="s">
        <v>401</v>
      </c>
      <c r="FC80" s="7" t="s">
        <v>401</v>
      </c>
      <c r="FD80" s="7"/>
      <c r="FE80" s="7"/>
      <c r="FF80" s="7"/>
      <c r="FG80" s="7"/>
      <c r="FH80" s="7"/>
      <c r="FI80" s="7"/>
      <c r="FJ80" s="7"/>
      <c r="FK80" s="7"/>
      <c r="FL80" s="7"/>
      <c r="FM80" s="7"/>
      <c r="FN80" s="7"/>
      <c r="FO80" s="7"/>
      <c r="FP80" s="7"/>
      <c r="FQ80" s="7"/>
      <c r="FR80" s="7"/>
      <c r="FS80" s="7"/>
      <c r="FT80" s="7"/>
      <c r="FU80" s="7"/>
      <c r="FV80" s="7"/>
      <c r="FW80" s="7"/>
      <c r="FX80" s="7"/>
    </row>
    <row r="81" spans="1:180" ht="56" x14ac:dyDescent="0.3">
      <c r="A81" s="38" t="s">
        <v>411</v>
      </c>
      <c r="B81" s="38" t="s">
        <v>88</v>
      </c>
      <c r="C81" s="41" t="s">
        <v>516</v>
      </c>
      <c r="D81" s="7">
        <f t="shared" si="2"/>
        <v>1</v>
      </c>
      <c r="E81" s="7"/>
      <c r="F81" s="7"/>
      <c r="G81" s="7"/>
      <c r="H81" s="7"/>
      <c r="I81" s="7"/>
      <c r="J81" s="7"/>
      <c r="K81" s="7"/>
      <c r="L81" s="7"/>
      <c r="M81" s="7"/>
      <c r="N81" s="7"/>
      <c r="O81" s="7"/>
      <c r="P81" s="7"/>
      <c r="Q81" s="7"/>
      <c r="R81" s="7"/>
      <c r="S81" s="7"/>
      <c r="T81" s="7"/>
      <c r="U81" s="7"/>
      <c r="V81" s="7"/>
      <c r="W81" s="7"/>
      <c r="X81" s="7"/>
      <c r="Y81" s="7"/>
      <c r="Z81" s="7"/>
      <c r="AA81" s="7" t="s">
        <v>401</v>
      </c>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row>
    <row r="82" spans="1:180" ht="28" x14ac:dyDescent="0.3">
      <c r="A82" s="38" t="s">
        <v>398</v>
      </c>
      <c r="B82" s="59" t="s">
        <v>437</v>
      </c>
      <c r="C82" s="60" t="s">
        <v>510</v>
      </c>
      <c r="D82" s="7">
        <f t="shared" si="2"/>
        <v>1</v>
      </c>
      <c r="E82" s="7"/>
      <c r="F82" s="7"/>
      <c r="G82" s="7"/>
      <c r="H82" s="7"/>
      <c r="I82" s="7" t="s">
        <v>401</v>
      </c>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row>
    <row r="83" spans="1:180" ht="56" x14ac:dyDescent="0.3">
      <c r="A83" s="38" t="s">
        <v>398</v>
      </c>
      <c r="B83" s="59" t="s">
        <v>437</v>
      </c>
      <c r="C83" s="60" t="s">
        <v>438</v>
      </c>
      <c r="D83" s="7">
        <f t="shared" si="2"/>
        <v>3</v>
      </c>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t="s">
        <v>401</v>
      </c>
      <c r="CD83" s="7"/>
      <c r="CE83" s="7"/>
      <c r="CF83" s="7" t="s">
        <v>401</v>
      </c>
      <c r="CG83" s="7" t="s">
        <v>401</v>
      </c>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row>
    <row r="84" spans="1:180" ht="70" x14ac:dyDescent="0.3">
      <c r="A84" s="38" t="s">
        <v>398</v>
      </c>
      <c r="B84" s="59" t="s">
        <v>437</v>
      </c>
      <c r="C84" s="60" t="s">
        <v>511</v>
      </c>
      <c r="D84" s="7">
        <f t="shared" si="2"/>
        <v>1</v>
      </c>
      <c r="E84" s="7"/>
      <c r="F84" s="7"/>
      <c r="G84" s="7"/>
      <c r="H84" s="7"/>
      <c r="I84" s="7"/>
      <c r="J84" s="7"/>
      <c r="K84" s="7"/>
      <c r="L84" s="7"/>
      <c r="M84" s="7"/>
      <c r="N84" s="7"/>
      <c r="O84" s="7"/>
      <c r="P84" s="7"/>
      <c r="Q84" s="7"/>
      <c r="R84" s="7"/>
      <c r="S84" s="7"/>
      <c r="T84" s="7"/>
      <c r="U84" s="7"/>
      <c r="V84" s="7"/>
      <c r="W84" s="7"/>
      <c r="X84" s="7"/>
      <c r="Y84" s="7"/>
      <c r="Z84" s="7"/>
      <c r="AA84" s="7"/>
      <c r="AB84" s="7"/>
      <c r="AC84" s="7" t="s">
        <v>401</v>
      </c>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row>
    <row r="85" spans="1:180" ht="112" x14ac:dyDescent="0.3">
      <c r="A85" s="38" t="s">
        <v>398</v>
      </c>
      <c r="B85" s="59" t="s">
        <v>437</v>
      </c>
      <c r="C85" s="60" t="s">
        <v>512</v>
      </c>
      <c r="D85" s="7">
        <f t="shared" si="2"/>
        <v>1</v>
      </c>
      <c r="E85" s="7"/>
      <c r="F85" s="7"/>
      <c r="G85" s="7"/>
      <c r="H85" s="7"/>
      <c r="I85" s="7"/>
      <c r="J85" s="7"/>
      <c r="K85" s="7"/>
      <c r="L85" s="7"/>
      <c r="M85" s="7"/>
      <c r="N85" s="7"/>
      <c r="O85" s="7"/>
      <c r="P85" s="7"/>
      <c r="Q85" s="7"/>
      <c r="R85" s="7"/>
      <c r="S85" s="7"/>
      <c r="T85" s="7"/>
      <c r="U85" s="7"/>
      <c r="V85" s="7" t="s">
        <v>401</v>
      </c>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row>
    <row r="86" spans="1:180" ht="112" x14ac:dyDescent="0.3">
      <c r="A86" s="38" t="s">
        <v>398</v>
      </c>
      <c r="B86" s="59" t="s">
        <v>437</v>
      </c>
      <c r="C86" s="60" t="s">
        <v>513</v>
      </c>
      <c r="D86" s="7">
        <f t="shared" si="2"/>
        <v>1</v>
      </c>
      <c r="E86" s="7"/>
      <c r="F86" s="7"/>
      <c r="G86" s="7"/>
      <c r="H86" s="7"/>
      <c r="I86" s="7"/>
      <c r="J86" s="7"/>
      <c r="K86" s="7"/>
      <c r="L86" s="7"/>
      <c r="M86" s="7"/>
      <c r="N86" s="7"/>
      <c r="O86" s="7"/>
      <c r="P86" s="7"/>
      <c r="Q86" s="7"/>
      <c r="R86" s="7"/>
      <c r="S86" s="7"/>
      <c r="T86" s="7"/>
      <c r="U86" s="7"/>
      <c r="V86" s="7"/>
      <c r="W86" s="7" t="s">
        <v>401</v>
      </c>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row>
    <row r="87" spans="1:180" ht="56" x14ac:dyDescent="0.3">
      <c r="A87" s="38" t="s">
        <v>398</v>
      </c>
      <c r="B87" s="42" t="s">
        <v>404</v>
      </c>
      <c r="C87" s="43" t="s">
        <v>423</v>
      </c>
      <c r="D87" s="7">
        <f t="shared" si="2"/>
        <v>7</v>
      </c>
      <c r="E87" s="7"/>
      <c r="F87" s="7"/>
      <c r="G87" s="7"/>
      <c r="H87" s="7"/>
      <c r="I87" s="7"/>
      <c r="J87" s="7"/>
      <c r="K87" s="7"/>
      <c r="L87" s="7" t="s">
        <v>401</v>
      </c>
      <c r="M87" s="7" t="s">
        <v>401</v>
      </c>
      <c r="N87" s="7"/>
      <c r="O87" s="7"/>
      <c r="P87" s="7"/>
      <c r="Q87" s="7"/>
      <c r="R87" s="7"/>
      <c r="S87" s="7"/>
      <c r="T87" s="7"/>
      <c r="U87" s="7"/>
      <c r="V87" s="7" t="s">
        <v>401</v>
      </c>
      <c r="W87" s="7" t="s">
        <v>401</v>
      </c>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t="s">
        <v>401</v>
      </c>
      <c r="FP87" s="7" t="s">
        <v>401</v>
      </c>
      <c r="FQ87" s="7" t="s">
        <v>401</v>
      </c>
      <c r="FR87" s="7"/>
      <c r="FS87" s="7"/>
      <c r="FT87" s="7"/>
      <c r="FU87" s="7"/>
      <c r="FV87" s="7"/>
      <c r="FW87" s="7"/>
      <c r="FX87" s="7"/>
    </row>
    <row r="88" spans="1:180" ht="70" x14ac:dyDescent="0.3">
      <c r="A88" s="38" t="s">
        <v>398</v>
      </c>
      <c r="B88" s="42" t="s">
        <v>404</v>
      </c>
      <c r="C88" s="43" t="s">
        <v>405</v>
      </c>
      <c r="D88" s="7">
        <f t="shared" si="2"/>
        <v>108</v>
      </c>
      <c r="E88" s="7"/>
      <c r="F88" s="7"/>
      <c r="G88" s="7"/>
      <c r="H88" s="7"/>
      <c r="I88" s="7"/>
      <c r="J88" s="7"/>
      <c r="K88" s="7"/>
      <c r="L88" s="7"/>
      <c r="M88" s="7"/>
      <c r="N88" s="7" t="s">
        <v>401</v>
      </c>
      <c r="O88" s="7" t="s">
        <v>401</v>
      </c>
      <c r="P88" s="7" t="s">
        <v>401</v>
      </c>
      <c r="Q88" s="7" t="s">
        <v>401</v>
      </c>
      <c r="R88" s="7" t="s">
        <v>401</v>
      </c>
      <c r="S88" s="7" t="s">
        <v>401</v>
      </c>
      <c r="T88" s="7" t="s">
        <v>401</v>
      </c>
      <c r="U88" s="7" t="s">
        <v>401</v>
      </c>
      <c r="V88" s="7"/>
      <c r="W88" s="7"/>
      <c r="X88" s="7" t="s">
        <v>401</v>
      </c>
      <c r="Y88" s="7" t="s">
        <v>401</v>
      </c>
      <c r="Z88" s="7" t="s">
        <v>401</v>
      </c>
      <c r="AA88" s="7" t="s">
        <v>401</v>
      </c>
      <c r="AB88" s="7" t="s">
        <v>401</v>
      </c>
      <c r="AC88" s="7"/>
      <c r="AD88" s="7" t="s">
        <v>401</v>
      </c>
      <c r="AE88" s="7">
        <v>2</v>
      </c>
      <c r="AF88" s="7" t="s">
        <v>401</v>
      </c>
      <c r="AG88" s="7" t="s">
        <v>401</v>
      </c>
      <c r="AH88" s="7"/>
      <c r="AI88" s="7" t="s">
        <v>401</v>
      </c>
      <c r="AJ88" s="7" t="s">
        <v>401</v>
      </c>
      <c r="AK88" s="7" t="s">
        <v>401</v>
      </c>
      <c r="AL88" s="7" t="s">
        <v>401</v>
      </c>
      <c r="AM88" s="7" t="s">
        <v>401</v>
      </c>
      <c r="AN88" s="7" t="s">
        <v>401</v>
      </c>
      <c r="AO88" s="7" t="s">
        <v>401</v>
      </c>
      <c r="AP88" s="7" t="s">
        <v>401</v>
      </c>
      <c r="AQ88" s="7"/>
      <c r="AR88" s="7"/>
      <c r="AS88" s="7"/>
      <c r="AT88" s="7"/>
      <c r="AU88" s="7"/>
      <c r="AV88" s="7"/>
      <c r="AW88" s="7"/>
      <c r="AX88" s="7"/>
      <c r="AY88" s="7"/>
      <c r="AZ88" s="7"/>
      <c r="BA88" s="7"/>
      <c r="BB88" s="7"/>
      <c r="BC88" s="7"/>
      <c r="BD88" s="7" t="s">
        <v>401</v>
      </c>
      <c r="BE88" s="7" t="s">
        <v>401</v>
      </c>
      <c r="BF88" s="7" t="s">
        <v>401</v>
      </c>
      <c r="BG88" s="7" t="s">
        <v>401</v>
      </c>
      <c r="BH88" s="7" t="s">
        <v>401</v>
      </c>
      <c r="BI88" s="7" t="s">
        <v>401</v>
      </c>
      <c r="BJ88" s="7" t="s">
        <v>401</v>
      </c>
      <c r="BK88" s="7" t="s">
        <v>401</v>
      </c>
      <c r="BL88" s="7" t="s">
        <v>401</v>
      </c>
      <c r="BM88" s="7" t="s">
        <v>401</v>
      </c>
      <c r="BN88" s="7" t="s">
        <v>401</v>
      </c>
      <c r="BO88" s="7" t="s">
        <v>401</v>
      </c>
      <c r="BP88" s="7" t="s">
        <v>401</v>
      </c>
      <c r="BQ88" s="7" t="s">
        <v>401</v>
      </c>
      <c r="BR88" s="7" t="s">
        <v>401</v>
      </c>
      <c r="BS88" s="7" t="s">
        <v>401</v>
      </c>
      <c r="BT88" s="7" t="s">
        <v>401</v>
      </c>
      <c r="BU88" s="7" t="s">
        <v>401</v>
      </c>
      <c r="BV88" s="7" t="s">
        <v>401</v>
      </c>
      <c r="BW88" s="7" t="s">
        <v>401</v>
      </c>
      <c r="BX88" s="7" t="s">
        <v>401</v>
      </c>
      <c r="BY88" s="7" t="s">
        <v>401</v>
      </c>
      <c r="BZ88" s="7" t="s">
        <v>401</v>
      </c>
      <c r="CA88" s="7" t="s">
        <v>401</v>
      </c>
      <c r="CB88" s="7" t="s">
        <v>401</v>
      </c>
      <c r="CC88" s="7" t="s">
        <v>401</v>
      </c>
      <c r="CD88" s="7" t="s">
        <v>401</v>
      </c>
      <c r="CE88" s="7" t="s">
        <v>401</v>
      </c>
      <c r="CF88" s="7" t="s">
        <v>401</v>
      </c>
      <c r="CG88" s="7" t="s">
        <v>401</v>
      </c>
      <c r="CH88" s="7" t="s">
        <v>401</v>
      </c>
      <c r="CI88" s="7"/>
      <c r="CJ88" s="7" t="s">
        <v>401</v>
      </c>
      <c r="CK88" s="7"/>
      <c r="CL88" s="7" t="s">
        <v>401</v>
      </c>
      <c r="CM88" s="7"/>
      <c r="CN88" s="7" t="s">
        <v>401</v>
      </c>
      <c r="CO88" s="7"/>
      <c r="CP88" s="7"/>
      <c r="CQ88" s="7"/>
      <c r="CR88" s="7"/>
      <c r="CS88" s="7"/>
      <c r="CT88" s="7"/>
      <c r="CU88" s="7"/>
      <c r="CV88" s="7"/>
      <c r="CW88" s="7"/>
      <c r="CX88" s="7"/>
      <c r="CY88" s="7"/>
      <c r="CZ88" s="7"/>
      <c r="DA88" s="7"/>
      <c r="DB88" s="7"/>
      <c r="DC88" s="7"/>
      <c r="DD88" s="7"/>
      <c r="DE88" s="7"/>
      <c r="DF88" s="7"/>
      <c r="DG88" s="7"/>
      <c r="DH88" s="7"/>
      <c r="DI88" s="7"/>
      <c r="DJ88" s="7"/>
      <c r="DK88" s="7"/>
      <c r="DL88" s="7"/>
      <c r="DM88" s="7" t="s">
        <v>401</v>
      </c>
      <c r="DN88" s="7" t="s">
        <v>401</v>
      </c>
      <c r="DO88" s="7" t="s">
        <v>401</v>
      </c>
      <c r="DP88" s="7" t="s">
        <v>401</v>
      </c>
      <c r="DQ88" s="7" t="s">
        <v>401</v>
      </c>
      <c r="DR88" s="7">
        <v>2</v>
      </c>
      <c r="DS88" s="7" t="s">
        <v>401</v>
      </c>
      <c r="DT88" s="7" t="s">
        <v>401</v>
      </c>
      <c r="DU88" s="7" t="s">
        <v>401</v>
      </c>
      <c r="DV88" s="7" t="s">
        <v>401</v>
      </c>
      <c r="DW88" s="7" t="s">
        <v>401</v>
      </c>
      <c r="DX88" s="7" t="s">
        <v>401</v>
      </c>
      <c r="DY88" s="7" t="s">
        <v>401</v>
      </c>
      <c r="DZ88" s="7" t="s">
        <v>401</v>
      </c>
      <c r="EA88" s="7" t="s">
        <v>401</v>
      </c>
      <c r="EB88" s="7"/>
      <c r="EC88" s="7"/>
      <c r="ED88" s="7"/>
      <c r="EE88" s="7"/>
      <c r="EF88" s="7"/>
      <c r="EG88" s="7"/>
      <c r="EH88" s="7" t="s">
        <v>401</v>
      </c>
      <c r="EI88" s="7" t="s">
        <v>401</v>
      </c>
      <c r="EJ88" s="7" t="s">
        <v>401</v>
      </c>
      <c r="EK88" s="7" t="s">
        <v>401</v>
      </c>
      <c r="EL88" s="7" t="s">
        <v>401</v>
      </c>
      <c r="EM88" s="7" t="s">
        <v>401</v>
      </c>
      <c r="EN88" s="7" t="s">
        <v>401</v>
      </c>
      <c r="EO88" s="7" t="s">
        <v>401</v>
      </c>
      <c r="EP88" s="7" t="s">
        <v>401</v>
      </c>
      <c r="EQ88" s="7" t="s">
        <v>401</v>
      </c>
      <c r="ER88" s="7" t="s">
        <v>401</v>
      </c>
      <c r="ES88" s="7" t="s">
        <v>401</v>
      </c>
      <c r="ET88" s="7" t="s">
        <v>401</v>
      </c>
      <c r="EU88" s="7" t="s">
        <v>401</v>
      </c>
      <c r="EV88" s="7" t="s">
        <v>401</v>
      </c>
      <c r="EW88" s="7" t="s">
        <v>401</v>
      </c>
      <c r="EX88" s="7" t="s">
        <v>401</v>
      </c>
      <c r="EY88" s="7" t="s">
        <v>401</v>
      </c>
      <c r="EZ88" s="7" t="s">
        <v>401</v>
      </c>
      <c r="FA88" s="7" t="s">
        <v>401</v>
      </c>
      <c r="FB88" s="7"/>
      <c r="FC88" s="7" t="s">
        <v>401</v>
      </c>
      <c r="FD88" s="7" t="s">
        <v>401</v>
      </c>
      <c r="FE88" s="7" t="s">
        <v>401</v>
      </c>
      <c r="FF88" s="7" t="s">
        <v>401</v>
      </c>
      <c r="FG88" s="7" t="s">
        <v>401</v>
      </c>
      <c r="FH88" s="7" t="s">
        <v>401</v>
      </c>
      <c r="FI88" s="7"/>
      <c r="FJ88" s="7"/>
      <c r="FK88" s="7"/>
      <c r="FL88" s="7" t="s">
        <v>401</v>
      </c>
      <c r="FM88" s="7" t="s">
        <v>401</v>
      </c>
      <c r="FN88" s="7" t="s">
        <v>401</v>
      </c>
      <c r="FO88" s="7"/>
      <c r="FP88" s="7"/>
      <c r="FQ88" s="7"/>
      <c r="FR88" s="7" t="s">
        <v>401</v>
      </c>
      <c r="FS88" s="7" t="s">
        <v>401</v>
      </c>
      <c r="FT88" s="7" t="s">
        <v>401</v>
      </c>
      <c r="FU88" s="7" t="s">
        <v>401</v>
      </c>
      <c r="FV88" s="7" t="s">
        <v>401</v>
      </c>
      <c r="FW88" s="7" t="s">
        <v>401</v>
      </c>
      <c r="FX88" s="7" t="s">
        <v>401</v>
      </c>
    </row>
    <row r="89" spans="1:180" x14ac:dyDescent="0.3">
      <c r="A89" s="38" t="s">
        <v>398</v>
      </c>
      <c r="B89" s="42" t="s">
        <v>404</v>
      </c>
      <c r="C89" s="43" t="s">
        <v>419</v>
      </c>
      <c r="D89" s="7">
        <f t="shared" si="2"/>
        <v>20</v>
      </c>
      <c r="E89" s="7" t="s">
        <v>401</v>
      </c>
      <c r="F89" s="7" t="s">
        <v>401</v>
      </c>
      <c r="G89" s="7" t="s">
        <v>401</v>
      </c>
      <c r="H89" s="7" t="s">
        <v>401</v>
      </c>
      <c r="I89" s="7" t="s">
        <v>401</v>
      </c>
      <c r="J89" s="7" t="s">
        <v>401</v>
      </c>
      <c r="K89" s="7" t="s">
        <v>401</v>
      </c>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t="s">
        <v>401</v>
      </c>
      <c r="AR89" s="7" t="s">
        <v>401</v>
      </c>
      <c r="AS89" s="7" t="s">
        <v>401</v>
      </c>
      <c r="AT89" s="7" t="s">
        <v>401</v>
      </c>
      <c r="AU89" s="7"/>
      <c r="AV89" s="7" t="s">
        <v>401</v>
      </c>
      <c r="AW89" s="7" t="s">
        <v>401</v>
      </c>
      <c r="AX89" s="7" t="s">
        <v>401</v>
      </c>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t="s">
        <v>401</v>
      </c>
      <c r="DL89" s="7" t="s">
        <v>401</v>
      </c>
      <c r="DM89" s="7"/>
      <c r="DN89" s="7"/>
      <c r="DO89" s="7"/>
      <c r="DP89" s="7"/>
      <c r="DQ89" s="7"/>
      <c r="DR89" s="7"/>
      <c r="DS89" s="7"/>
      <c r="DT89" s="7"/>
      <c r="DU89" s="7"/>
      <c r="DV89" s="7"/>
      <c r="DW89" s="7"/>
      <c r="DX89" s="7"/>
      <c r="DY89" s="7"/>
      <c r="DZ89" s="7"/>
      <c r="EA89" s="7"/>
      <c r="EB89" s="7" t="s">
        <v>401</v>
      </c>
      <c r="EC89" s="7" t="s">
        <v>401</v>
      </c>
      <c r="ED89" s="7" t="s">
        <v>401</v>
      </c>
      <c r="EE89" s="7"/>
      <c r="EF89" s="7"/>
      <c r="EG89" s="7"/>
      <c r="EH89" s="7"/>
      <c r="EI89" s="7"/>
      <c r="EJ89" s="7"/>
      <c r="EK89" s="7"/>
      <c r="EL89" s="7"/>
      <c r="EM89" s="7"/>
      <c r="EN89" s="7"/>
      <c r="EO89" s="7"/>
      <c r="EP89" s="7"/>
      <c r="EQ89" s="7" t="s">
        <v>401</v>
      </c>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row>
    <row r="90" spans="1:180" ht="28" x14ac:dyDescent="0.3">
      <c r="A90" s="38" t="s">
        <v>398</v>
      </c>
      <c r="B90" s="42" t="s">
        <v>404</v>
      </c>
      <c r="C90" s="43" t="s">
        <v>458</v>
      </c>
      <c r="D90" s="7">
        <f t="shared" si="2"/>
        <v>2</v>
      </c>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t="s">
        <v>401</v>
      </c>
      <c r="EF90" s="7"/>
      <c r="EG90" s="7" t="s">
        <v>401</v>
      </c>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row>
    <row r="91" spans="1:180" x14ac:dyDescent="0.3">
      <c r="A91" s="38" t="s">
        <v>408</v>
      </c>
      <c r="B91" s="38" t="s">
        <v>459</v>
      </c>
      <c r="C91" s="41" t="s">
        <v>460</v>
      </c>
      <c r="D91" s="7">
        <f t="shared" si="2"/>
        <v>2</v>
      </c>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t="s">
        <v>401</v>
      </c>
      <c r="CS91" s="7" t="s">
        <v>401</v>
      </c>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row>
    <row r="93" spans="1:180" ht="13.75" customHeight="1" x14ac:dyDescent="0.35">
      <c r="C93" s="284" t="s">
        <v>514</v>
      </c>
      <c r="D93" s="284"/>
      <c r="E93" s="65">
        <f t="shared" ref="E93:AJ93" si="3">COUNTIF(E3:E91,"=X")</f>
        <v>3</v>
      </c>
      <c r="F93" s="65">
        <f t="shared" si="3"/>
        <v>3</v>
      </c>
      <c r="G93" s="65">
        <f t="shared" si="3"/>
        <v>3</v>
      </c>
      <c r="H93" s="65">
        <f t="shared" si="3"/>
        <v>2</v>
      </c>
      <c r="I93" s="65">
        <f t="shared" si="3"/>
        <v>5</v>
      </c>
      <c r="J93" s="65">
        <f t="shared" si="3"/>
        <v>3</v>
      </c>
      <c r="K93" s="65">
        <f t="shared" si="3"/>
        <v>3</v>
      </c>
      <c r="L93" s="65">
        <f t="shared" si="3"/>
        <v>4</v>
      </c>
      <c r="M93" s="65">
        <f t="shared" si="3"/>
        <v>4</v>
      </c>
      <c r="N93" s="65">
        <f t="shared" si="3"/>
        <v>3</v>
      </c>
      <c r="O93" s="65">
        <f t="shared" si="3"/>
        <v>4</v>
      </c>
      <c r="P93" s="65">
        <f t="shared" si="3"/>
        <v>3</v>
      </c>
      <c r="Q93" s="65">
        <f t="shared" si="3"/>
        <v>5</v>
      </c>
      <c r="R93" s="65">
        <f t="shared" si="3"/>
        <v>4</v>
      </c>
      <c r="S93" s="65">
        <f t="shared" si="3"/>
        <v>3</v>
      </c>
      <c r="T93" s="65">
        <f t="shared" si="3"/>
        <v>5</v>
      </c>
      <c r="U93" s="65">
        <f t="shared" si="3"/>
        <v>4</v>
      </c>
      <c r="V93" s="65">
        <f t="shared" si="3"/>
        <v>7</v>
      </c>
      <c r="W93" s="65">
        <f t="shared" si="3"/>
        <v>7</v>
      </c>
      <c r="X93" s="65">
        <f t="shared" si="3"/>
        <v>5</v>
      </c>
      <c r="Y93" s="65">
        <f t="shared" si="3"/>
        <v>6</v>
      </c>
      <c r="Z93" s="65">
        <f t="shared" si="3"/>
        <v>6</v>
      </c>
      <c r="AA93" s="65">
        <f t="shared" si="3"/>
        <v>6</v>
      </c>
      <c r="AB93" s="65">
        <f t="shared" si="3"/>
        <v>5</v>
      </c>
      <c r="AC93" s="65">
        <f t="shared" si="3"/>
        <v>7</v>
      </c>
      <c r="AD93" s="65">
        <f t="shared" si="3"/>
        <v>1</v>
      </c>
      <c r="AE93" s="65">
        <f t="shared" si="3"/>
        <v>3</v>
      </c>
      <c r="AF93" s="65">
        <f t="shared" si="3"/>
        <v>5</v>
      </c>
      <c r="AG93" s="65">
        <f t="shared" si="3"/>
        <v>3</v>
      </c>
      <c r="AH93" s="65">
        <f t="shared" si="3"/>
        <v>2</v>
      </c>
      <c r="AI93" s="65">
        <f t="shared" si="3"/>
        <v>3</v>
      </c>
      <c r="AJ93" s="65">
        <f t="shared" si="3"/>
        <v>5</v>
      </c>
      <c r="AK93" s="65">
        <f t="shared" ref="AK93:BP93" si="4">COUNTIF(AK3:AK91,"=X")</f>
        <v>3</v>
      </c>
      <c r="AL93" s="65">
        <f t="shared" si="4"/>
        <v>1</v>
      </c>
      <c r="AM93" s="65">
        <f t="shared" si="4"/>
        <v>3</v>
      </c>
      <c r="AN93" s="65">
        <f t="shared" si="4"/>
        <v>4</v>
      </c>
      <c r="AO93" s="65">
        <f t="shared" si="4"/>
        <v>3</v>
      </c>
      <c r="AP93" s="65">
        <f t="shared" si="4"/>
        <v>3</v>
      </c>
      <c r="AQ93" s="65">
        <f t="shared" si="4"/>
        <v>4</v>
      </c>
      <c r="AR93" s="65">
        <f t="shared" si="4"/>
        <v>4</v>
      </c>
      <c r="AS93" s="65">
        <f t="shared" si="4"/>
        <v>4</v>
      </c>
      <c r="AT93" s="65">
        <f t="shared" si="4"/>
        <v>4</v>
      </c>
      <c r="AU93" s="65">
        <f t="shared" si="4"/>
        <v>2</v>
      </c>
      <c r="AV93" s="65">
        <f t="shared" si="4"/>
        <v>3</v>
      </c>
      <c r="AW93" s="65">
        <f t="shared" si="4"/>
        <v>3</v>
      </c>
      <c r="AX93" s="65">
        <f t="shared" si="4"/>
        <v>3</v>
      </c>
      <c r="AY93" s="65">
        <f t="shared" si="4"/>
        <v>2</v>
      </c>
      <c r="AZ93" s="65">
        <f t="shared" si="4"/>
        <v>2</v>
      </c>
      <c r="BA93" s="65">
        <f t="shared" si="4"/>
        <v>2</v>
      </c>
      <c r="BB93" s="65">
        <f t="shared" si="4"/>
        <v>2</v>
      </c>
      <c r="BC93" s="65">
        <f t="shared" si="4"/>
        <v>2</v>
      </c>
      <c r="BD93" s="65">
        <f t="shared" si="4"/>
        <v>4</v>
      </c>
      <c r="BE93" s="65">
        <f t="shared" si="4"/>
        <v>4</v>
      </c>
      <c r="BF93" s="65">
        <f t="shared" si="4"/>
        <v>4</v>
      </c>
      <c r="BG93" s="65">
        <f t="shared" si="4"/>
        <v>4</v>
      </c>
      <c r="BH93" s="65">
        <f t="shared" si="4"/>
        <v>4</v>
      </c>
      <c r="BI93" s="65">
        <f t="shared" si="4"/>
        <v>4</v>
      </c>
      <c r="BJ93" s="65">
        <f t="shared" si="4"/>
        <v>4</v>
      </c>
      <c r="BK93" s="65">
        <f t="shared" si="4"/>
        <v>4</v>
      </c>
      <c r="BL93" s="65">
        <f t="shared" si="4"/>
        <v>4</v>
      </c>
      <c r="BM93" s="65">
        <f t="shared" si="4"/>
        <v>4</v>
      </c>
      <c r="BN93" s="65">
        <f t="shared" si="4"/>
        <v>4</v>
      </c>
      <c r="BO93" s="65">
        <f t="shared" si="4"/>
        <v>4</v>
      </c>
      <c r="BP93" s="65">
        <f t="shared" si="4"/>
        <v>4</v>
      </c>
      <c r="BQ93" s="65">
        <f t="shared" ref="BQ93:CV93" si="5">COUNTIF(BQ3:BQ91,"=X")</f>
        <v>4</v>
      </c>
      <c r="BR93" s="65">
        <f t="shared" si="5"/>
        <v>4</v>
      </c>
      <c r="BS93" s="65">
        <f t="shared" si="5"/>
        <v>4</v>
      </c>
      <c r="BT93" s="65">
        <f t="shared" si="5"/>
        <v>4</v>
      </c>
      <c r="BU93" s="65">
        <f t="shared" si="5"/>
        <v>4</v>
      </c>
      <c r="BV93" s="65">
        <f t="shared" si="5"/>
        <v>4</v>
      </c>
      <c r="BW93" s="65">
        <f t="shared" si="5"/>
        <v>4</v>
      </c>
      <c r="BX93" s="65">
        <f t="shared" si="5"/>
        <v>4</v>
      </c>
      <c r="BY93" s="65">
        <f t="shared" si="5"/>
        <v>4</v>
      </c>
      <c r="BZ93" s="65">
        <f t="shared" si="5"/>
        <v>4</v>
      </c>
      <c r="CA93" s="65">
        <f t="shared" si="5"/>
        <v>4</v>
      </c>
      <c r="CB93" s="65">
        <f t="shared" si="5"/>
        <v>4</v>
      </c>
      <c r="CC93" s="65">
        <f t="shared" si="5"/>
        <v>4</v>
      </c>
      <c r="CD93" s="65">
        <f t="shared" si="5"/>
        <v>5</v>
      </c>
      <c r="CE93" s="65">
        <f t="shared" si="5"/>
        <v>7</v>
      </c>
      <c r="CF93" s="65">
        <f t="shared" si="5"/>
        <v>6</v>
      </c>
      <c r="CG93" s="65">
        <f t="shared" si="5"/>
        <v>6</v>
      </c>
      <c r="CH93" s="65">
        <f t="shared" si="5"/>
        <v>3</v>
      </c>
      <c r="CI93" s="65">
        <f t="shared" si="5"/>
        <v>4</v>
      </c>
      <c r="CJ93" s="65">
        <f t="shared" si="5"/>
        <v>5</v>
      </c>
      <c r="CK93" s="65">
        <f t="shared" si="5"/>
        <v>2</v>
      </c>
      <c r="CL93" s="65">
        <f t="shared" si="5"/>
        <v>6</v>
      </c>
      <c r="CM93" s="65">
        <f t="shared" si="5"/>
        <v>6</v>
      </c>
      <c r="CN93" s="65">
        <f t="shared" si="5"/>
        <v>5</v>
      </c>
      <c r="CO93" s="65">
        <f t="shared" si="5"/>
        <v>5</v>
      </c>
      <c r="CP93" s="65">
        <f t="shared" si="5"/>
        <v>5</v>
      </c>
      <c r="CQ93" s="65">
        <f t="shared" si="5"/>
        <v>5</v>
      </c>
      <c r="CR93" s="65">
        <f t="shared" si="5"/>
        <v>6</v>
      </c>
      <c r="CS93" s="65">
        <f t="shared" si="5"/>
        <v>6</v>
      </c>
      <c r="CT93" s="65">
        <f t="shared" si="5"/>
        <v>4</v>
      </c>
      <c r="CU93" s="65">
        <f t="shared" si="5"/>
        <v>4</v>
      </c>
      <c r="CV93" s="65">
        <f t="shared" si="5"/>
        <v>4</v>
      </c>
      <c r="CW93" s="65">
        <f t="shared" ref="CW93:EB93" si="6">COUNTIF(CW3:CW91,"=X")</f>
        <v>5</v>
      </c>
      <c r="CX93" s="65">
        <f t="shared" si="6"/>
        <v>3</v>
      </c>
      <c r="CY93" s="65">
        <f t="shared" si="6"/>
        <v>4</v>
      </c>
      <c r="CZ93" s="65">
        <f t="shared" si="6"/>
        <v>4</v>
      </c>
      <c r="DA93" s="65">
        <f t="shared" si="6"/>
        <v>4</v>
      </c>
      <c r="DB93" s="65">
        <f t="shared" si="6"/>
        <v>4</v>
      </c>
      <c r="DC93" s="65">
        <f t="shared" si="6"/>
        <v>4</v>
      </c>
      <c r="DD93" s="65">
        <f t="shared" si="6"/>
        <v>4</v>
      </c>
      <c r="DE93" s="65">
        <f t="shared" si="6"/>
        <v>4</v>
      </c>
      <c r="DF93" s="65">
        <f t="shared" si="6"/>
        <v>3</v>
      </c>
      <c r="DG93" s="65">
        <f t="shared" si="6"/>
        <v>4</v>
      </c>
      <c r="DH93" s="65">
        <f t="shared" si="6"/>
        <v>1</v>
      </c>
      <c r="DI93" s="65">
        <f t="shared" si="6"/>
        <v>4</v>
      </c>
      <c r="DJ93" s="65">
        <f t="shared" si="6"/>
        <v>1</v>
      </c>
      <c r="DK93" s="65">
        <f t="shared" si="6"/>
        <v>2</v>
      </c>
      <c r="DL93" s="65">
        <f t="shared" si="6"/>
        <v>2</v>
      </c>
      <c r="DM93" s="65">
        <f t="shared" si="6"/>
        <v>2</v>
      </c>
      <c r="DN93" s="65">
        <f t="shared" si="6"/>
        <v>3</v>
      </c>
      <c r="DO93" s="65">
        <f t="shared" si="6"/>
        <v>5</v>
      </c>
      <c r="DP93" s="65">
        <f t="shared" si="6"/>
        <v>5</v>
      </c>
      <c r="DQ93" s="65">
        <f t="shared" si="6"/>
        <v>5</v>
      </c>
      <c r="DR93" s="65">
        <f t="shared" si="6"/>
        <v>5</v>
      </c>
      <c r="DS93" s="65">
        <f t="shared" si="6"/>
        <v>5</v>
      </c>
      <c r="DT93" s="65">
        <f t="shared" si="6"/>
        <v>4</v>
      </c>
      <c r="DU93" s="65">
        <f t="shared" si="6"/>
        <v>4</v>
      </c>
      <c r="DV93" s="65">
        <f t="shared" si="6"/>
        <v>5</v>
      </c>
      <c r="DW93" s="65">
        <f t="shared" si="6"/>
        <v>3</v>
      </c>
      <c r="DX93" s="65">
        <f t="shared" si="6"/>
        <v>5</v>
      </c>
      <c r="DY93" s="65">
        <f t="shared" si="6"/>
        <v>5</v>
      </c>
      <c r="DZ93" s="65">
        <f t="shared" si="6"/>
        <v>4</v>
      </c>
      <c r="EA93" s="65">
        <f t="shared" si="6"/>
        <v>7</v>
      </c>
      <c r="EB93" s="65">
        <f t="shared" si="6"/>
        <v>4</v>
      </c>
      <c r="EC93" s="65">
        <f t="shared" ref="EC93:FH93" si="7">COUNTIF(EC3:EC91,"=X")</f>
        <v>4</v>
      </c>
      <c r="ED93" s="65">
        <f t="shared" si="7"/>
        <v>4</v>
      </c>
      <c r="EE93" s="65">
        <f t="shared" si="7"/>
        <v>2</v>
      </c>
      <c r="EF93" s="65">
        <f t="shared" si="7"/>
        <v>2</v>
      </c>
      <c r="EG93" s="65">
        <f t="shared" si="7"/>
        <v>3</v>
      </c>
      <c r="EH93" s="65">
        <f t="shared" si="7"/>
        <v>4</v>
      </c>
      <c r="EI93" s="65">
        <f t="shared" si="7"/>
        <v>4</v>
      </c>
      <c r="EJ93" s="65">
        <f t="shared" si="7"/>
        <v>2</v>
      </c>
      <c r="EK93" s="65">
        <f t="shared" si="7"/>
        <v>4</v>
      </c>
      <c r="EL93" s="65">
        <f t="shared" si="7"/>
        <v>4</v>
      </c>
      <c r="EM93" s="65">
        <f t="shared" si="7"/>
        <v>4</v>
      </c>
      <c r="EN93" s="65">
        <f t="shared" si="7"/>
        <v>4</v>
      </c>
      <c r="EO93" s="65">
        <f t="shared" si="7"/>
        <v>4</v>
      </c>
      <c r="EP93" s="65">
        <f t="shared" si="7"/>
        <v>4</v>
      </c>
      <c r="EQ93" s="65">
        <f t="shared" si="7"/>
        <v>5</v>
      </c>
      <c r="ER93" s="65">
        <f t="shared" si="7"/>
        <v>4</v>
      </c>
      <c r="ES93" s="65">
        <f t="shared" si="7"/>
        <v>4</v>
      </c>
      <c r="ET93" s="65">
        <f t="shared" si="7"/>
        <v>4</v>
      </c>
      <c r="EU93" s="65">
        <f t="shared" si="7"/>
        <v>4</v>
      </c>
      <c r="EV93" s="65">
        <f t="shared" si="7"/>
        <v>6</v>
      </c>
      <c r="EW93" s="65">
        <f t="shared" si="7"/>
        <v>4</v>
      </c>
      <c r="EX93" s="65">
        <f t="shared" si="7"/>
        <v>4</v>
      </c>
      <c r="EY93" s="65">
        <f t="shared" si="7"/>
        <v>7</v>
      </c>
      <c r="EZ93" s="65">
        <f t="shared" si="7"/>
        <v>5</v>
      </c>
      <c r="FA93" s="65">
        <f t="shared" si="7"/>
        <v>6</v>
      </c>
      <c r="FB93" s="65">
        <f t="shared" si="7"/>
        <v>5</v>
      </c>
      <c r="FC93" s="65">
        <f t="shared" si="7"/>
        <v>4</v>
      </c>
      <c r="FD93" s="65">
        <f t="shared" si="7"/>
        <v>6</v>
      </c>
      <c r="FE93" s="65">
        <f t="shared" si="7"/>
        <v>6</v>
      </c>
      <c r="FF93" s="65">
        <f t="shared" si="7"/>
        <v>5</v>
      </c>
      <c r="FG93" s="65">
        <f t="shared" si="7"/>
        <v>5</v>
      </c>
      <c r="FH93" s="65">
        <f t="shared" si="7"/>
        <v>5</v>
      </c>
      <c r="FI93" s="65">
        <f t="shared" ref="FI93:FX93" si="8">COUNTIF(FI3:FI91,"=X")</f>
        <v>2</v>
      </c>
      <c r="FJ93" s="65">
        <f t="shared" si="8"/>
        <v>2</v>
      </c>
      <c r="FK93" s="65">
        <f t="shared" si="8"/>
        <v>1</v>
      </c>
      <c r="FL93" s="65">
        <f t="shared" si="8"/>
        <v>5</v>
      </c>
      <c r="FM93" s="65">
        <f t="shared" si="8"/>
        <v>4</v>
      </c>
      <c r="FN93" s="65">
        <f t="shared" si="8"/>
        <v>8</v>
      </c>
      <c r="FO93" s="65">
        <f t="shared" si="8"/>
        <v>4</v>
      </c>
      <c r="FP93" s="65">
        <f t="shared" si="8"/>
        <v>4</v>
      </c>
      <c r="FQ93" s="65">
        <f t="shared" si="8"/>
        <v>4</v>
      </c>
      <c r="FR93" s="65">
        <f t="shared" si="8"/>
        <v>6</v>
      </c>
      <c r="FS93" s="65">
        <f t="shared" si="8"/>
        <v>5</v>
      </c>
      <c r="FT93" s="65">
        <f t="shared" si="8"/>
        <v>1</v>
      </c>
      <c r="FU93" s="65">
        <f t="shared" si="8"/>
        <v>2</v>
      </c>
      <c r="FV93" s="65">
        <f t="shared" si="8"/>
        <v>1</v>
      </c>
      <c r="FW93" s="65">
        <f t="shared" si="8"/>
        <v>1</v>
      </c>
      <c r="FX93" s="65">
        <f t="shared" si="8"/>
        <v>1</v>
      </c>
    </row>
  </sheetData>
  <mergeCells count="1">
    <mergeCell ref="C93:D93"/>
  </mergeCells>
  <pageMargins left="0.51180555555555596" right="0.51180555555555596" top="0.78749999999999998" bottom="0.78749999999999998" header="0.511811023622047" footer="0.511811023622047"/>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ae42af-649a-4ae4-a994-d1bca6ee22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8D0A35C4893B4F85A38BB87248D5D1" ma:contentTypeVersion="14" ma:contentTypeDescription="Create a new document." ma:contentTypeScope="" ma:versionID="f731f3af3a55ffcb97ee2d7029805d04">
  <xsd:schema xmlns:xsd="http://www.w3.org/2001/XMLSchema" xmlns:xs="http://www.w3.org/2001/XMLSchema" xmlns:p="http://schemas.microsoft.com/office/2006/metadata/properties" xmlns:ns2="a8ae42af-649a-4ae4-a994-d1bca6ee22f0" xmlns:ns3="39dc97ac-9f0b-4c52-99f3-7b78c0d7787d" targetNamespace="http://schemas.microsoft.com/office/2006/metadata/properties" ma:root="true" ma:fieldsID="1f0acf66f816d625afe484b076a5c7fe" ns2:_="" ns3:_="">
    <xsd:import namespace="a8ae42af-649a-4ae4-a994-d1bca6ee22f0"/>
    <xsd:import namespace="39dc97ac-9f0b-4c52-99f3-7b78c0d778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e42af-649a-4ae4-a994-d1bca6ee2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5b3961-dbc6-48b8-bc39-d3804789286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dc97ac-9f0b-4c52-99f3-7b78c0d778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3FCF0-2013-44A1-94A1-7836E901A627}">
  <ds:schemaRefs>
    <ds:schemaRef ds:uri="http://schemas.microsoft.com/sharepoint/v3/contenttype/forms"/>
  </ds:schemaRefs>
</ds:datastoreItem>
</file>

<file path=customXml/itemProps2.xml><?xml version="1.0" encoding="utf-8"?>
<ds:datastoreItem xmlns:ds="http://schemas.openxmlformats.org/officeDocument/2006/customXml" ds:itemID="{4DC55BB0-12C8-4F3A-BC3A-65F4F7068E4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866a5f6-d215-4d56-b243-dbb54599aa33"/>
    <ds:schemaRef ds:uri="http://purl.org/dc/elements/1.1/"/>
    <ds:schemaRef ds:uri="http://schemas.microsoft.com/office/2006/metadata/properties"/>
    <ds:schemaRef ds:uri="2f460287-2dc6-4f6d-a5a0-3fd9625dd4c3"/>
    <ds:schemaRef ds:uri="http://www.w3.org/XML/1998/namespace"/>
    <ds:schemaRef ds:uri="http://purl.org/dc/dcmitype/"/>
    <ds:schemaRef ds:uri="a8ae42af-649a-4ae4-a994-d1bca6ee22f0"/>
  </ds:schemaRefs>
</ds:datastoreItem>
</file>

<file path=customXml/itemProps3.xml><?xml version="1.0" encoding="utf-8"?>
<ds:datastoreItem xmlns:ds="http://schemas.openxmlformats.org/officeDocument/2006/customXml" ds:itemID="{BE9DC23D-97D4-4100-9D51-17E123802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ae42af-649a-4ae4-a994-d1bca6ee22f0"/>
    <ds:schemaRef ds:uri="39dc97ac-9f0b-4c52-99f3-7b78c0d77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18</vt:i4>
      </vt:variant>
    </vt:vector>
  </HeadingPairs>
  <TitlesOfParts>
    <vt:vector size="39" baseType="lpstr">
      <vt:lpstr>ATUALIZAÇÃO</vt:lpstr>
      <vt:lpstr>ROPA FCAV</vt:lpstr>
      <vt:lpstr>ATUALIZAÇÕES</vt:lpstr>
      <vt:lpstr>Status preenchimento e análise</vt:lpstr>
      <vt:lpstr>Listas suspensas</vt:lpstr>
      <vt:lpstr>Matriz Recomendações x Rótulos</vt:lpstr>
      <vt:lpstr>Recomendações</vt:lpstr>
      <vt:lpstr>Planilha2</vt:lpstr>
      <vt:lpstr>Planilha5</vt:lpstr>
      <vt:lpstr>Planilha1</vt:lpstr>
      <vt:lpstr>RISCOS POR ÁREA</vt:lpstr>
      <vt:lpstr>ROPA PECK</vt:lpstr>
      <vt:lpstr>GRÁFICOS</vt:lpstr>
      <vt:lpstr>TABELAS</vt:lpstr>
      <vt:lpstr>CÁLCULOS</vt:lpstr>
      <vt:lpstr>1.10 x 1.2 - Com Formulas</vt:lpstr>
      <vt:lpstr>1.10 x 1.2 - Sem Fórmulas</vt:lpstr>
      <vt:lpstr>1.11 x 1.2 - Com Fórmulas</vt:lpstr>
      <vt:lpstr>1.11 x 1.2 - Sem Fórmulas</vt:lpstr>
      <vt:lpstr>Texto IA 1.10</vt:lpstr>
      <vt:lpstr>Texto IA 1.11</vt:lpstr>
      <vt:lpstr>'Listas suspensas'!art11ii</vt:lpstr>
      <vt:lpstr>'Listas suspensas'!art11iia</vt:lpstr>
      <vt:lpstr>'Listas suspensas'!art11iib</vt:lpstr>
      <vt:lpstr>'Listas suspensas'!art11iic</vt:lpstr>
      <vt:lpstr>'Listas suspensas'!art11iid</vt:lpstr>
      <vt:lpstr>'Listas suspensas'!art11iie</vt:lpstr>
      <vt:lpstr>'Listas suspensas'!art11iif.0</vt:lpstr>
      <vt:lpstr>'Listas suspensas'!art11iig</vt:lpstr>
      <vt:lpstr>'Listas suspensas'!art7ii</vt:lpstr>
      <vt:lpstr>'Listas suspensas'!art7iii</vt:lpstr>
      <vt:lpstr>'Listas suspensas'!art7iv</vt:lpstr>
      <vt:lpstr>'Listas suspensas'!art7ix</vt:lpstr>
      <vt:lpstr>'Listas suspensas'!art7v</vt:lpstr>
      <vt:lpstr>'Listas suspensas'!art7vi</vt:lpstr>
      <vt:lpstr>'Listas suspensas'!art7vii</vt:lpstr>
      <vt:lpstr>'Listas suspensas'!art7viii.0</vt:lpstr>
      <vt:lpstr>'Listas suspensas'!art7x</vt:lpstr>
      <vt:lpstr>ropa_consolidado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sabrina@vanzolini.org.br</dc:creator>
  <cp:keywords/>
  <dc:description/>
  <cp:lastModifiedBy>Sabrina Lucila de Araújo</cp:lastModifiedBy>
  <cp:revision>35</cp:revision>
  <dcterms:created xsi:type="dcterms:W3CDTF">2016-05-02T00:18:21Z</dcterms:created>
  <dcterms:modified xsi:type="dcterms:W3CDTF">2025-07-02T21:49:50Z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0x010100828D0A35C4893B4F85A38BB87248D5D1</vt:lpwstr>
  </property>
  <property fmtid="{D5CDD505-2E9C-101B-9397-08002B2CF9AE}" pid="4" name="MediaServiceImageTags">
    <vt:lpwstr/>
  </property>
  <property fmtid="{D5CDD505-2E9C-101B-9397-08002B2CF9AE}" pid="5" name="Order">
    <vt:r8>11900</vt:r8>
  </property>
  <property fmtid="{D5CDD505-2E9C-101B-9397-08002B2CF9AE}" pid="6" name="TriggerFlowInfo">
    <vt:lpwstr/>
  </property>
  <property fmtid="{D5CDD505-2E9C-101B-9397-08002B2CF9AE}" pid="7" name="_ExtendedDescription">
    <vt:lpwstr/>
  </property>
</Properties>
</file>